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04" documentId="120_S{2AC9BD13-BADA-5192-A53E-5A8FF88502F6}" xr6:coauthVersionLast="47" xr6:coauthVersionMax="47" xr10:uidLastSave="{1D5E0B83-A78C-43E0-87C5-854B7C77BAF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 l="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9" i="5"/>
  <c r="L10" i="5"/>
  <c r="L11" i="5"/>
  <c r="L12" i="5"/>
  <c r="L13" i="5"/>
  <c r="L14" i="5"/>
  <c r="L15" i="5"/>
  <c r="L16" i="5"/>
  <c r="L17" i="5"/>
  <c r="J9" i="5"/>
  <c r="J10" i="5"/>
  <c r="J11" i="5"/>
  <c r="J12" i="5"/>
  <c r="J13" i="5"/>
  <c r="J14" i="5"/>
  <c r="J15" i="5"/>
  <c r="J16" i="5"/>
  <c r="J17" i="5"/>
  <c r="I9" i="5"/>
  <c r="I10" i="5"/>
  <c r="I11" i="5"/>
  <c r="I12" i="5"/>
  <c r="I13" i="5"/>
  <c r="I14" i="5"/>
  <c r="I15" i="5"/>
  <c r="I16" i="5"/>
  <c r="I17" i="5"/>
  <c r="B9" i="5"/>
  <c r="B10" i="5"/>
  <c r="B11" i="5"/>
  <c r="B12" i="5"/>
  <c r="B13" i="5"/>
  <c r="B14" i="5"/>
  <c r="B15" i="5"/>
  <c r="B16" i="5"/>
  <c r="B17" i="5"/>
  <c r="G9" i="5"/>
  <c r="G10" i="5"/>
  <c r="G11" i="5"/>
  <c r="G12" i="5"/>
  <c r="G13" i="5"/>
  <c r="G14" i="5"/>
  <c r="G15" i="5"/>
  <c r="G16" i="5"/>
  <c r="G17"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L8" i="5"/>
  <c r="J6" i="5"/>
  <c r="J7" i="5"/>
  <c r="J8" i="5"/>
  <c r="I6" i="5"/>
  <c r="I7" i="5"/>
  <c r="I8" i="5"/>
  <c r="B7" i="5"/>
  <c r="B8" i="5"/>
  <c r="G6" i="5"/>
  <c r="G7" i="5"/>
  <c r="G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<sst xmlns="http://schemas.openxmlformats.org/spreadsheetml/2006/main" count="181616" uniqueCount="39218">
  <si>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</si>
  <si>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</si>
  <si>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</si>
  <si>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</si>
  <si>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</si>
  <si>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</si>
  <si>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</si>
  <si>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</si>
  <si>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</si>
  <si>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</si>
  <si>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</si>
  <si>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</si>
  <si>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</si>
  <si>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</si>
  <si>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</si>
  <si>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</si>
  <si>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</si>
  <si>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</si>
  <si>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</si>
  <si>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</si>
  <si>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</si>
  <si>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</si>
  <si>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</si>
  <si>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</si>
  <si>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</si>
  <si>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</si>
  <si>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</si>
  <si>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</si>
  <si>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</si>
  <si>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</si>
  <si>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</si>
  <si>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</si>
  <si>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</si>
  <si>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</si>
  <si>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</si>
  <si>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</si>
  <si>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</si>
  <si>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</si>
  <si>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</si>
  <si>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</si>
  <si>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</si>
  <si>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</si>
  <si>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</si>
  <si>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</si>
  <si>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</si>
  <si>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</si>
  <si>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</si>
  <si>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</si>
  <si>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</si>
  <si>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</si>
  <si>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</si>
  <si>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</si>
  <si>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</si>
  <si>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</si>
  <si>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</si>
  <si>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</si>
  <si>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</si>
  <si>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</si>
  <si>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</si>
  <si>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</si>
  <si>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</si>
  <si>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</si>
  <si>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</si>
  <si>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</si>
  <si>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</si>
  <si>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</si>
  <si>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</si>
  <si>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</si>
  <si>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</si>
  <si>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</si>
  <si>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</si>
  <si>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</si>
  <si>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</si>
  <si>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</si>
  <si>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</si>
  <si>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</si>
  <si>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</si>
  <si>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</si>
  <si>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</si>
  <si>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</si>
  <si>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</si>
  <si>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</si>
  <si>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</si>
  <si>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</si>
  <si>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</si>
  <si>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</si>
  <si>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</si>
  <si>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</si>
  <si>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</si>
  <si>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</si>
  <si>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</si>
  <si>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</si>
  <si>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</si>
  <si>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</si>
  <si>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</si>
  <si>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</si>
  <si>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</si>
  <si>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</si>
  <si>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</si>
  <si>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</si>
  <si>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</si>
  <si>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</si>
  <si>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</si>
  <si>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</si>
  <si>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</si>
  <si>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</si>
  <si>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</si>
  <si>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</si>
  <si>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</si>
  <si>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</si>
  <si>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</si>
  <si>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</si>
  <si>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</si>
  <si>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</si>
  <si>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</si>
  <si>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</si>
  <si>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</si>
  <si>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</si>
  <si>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</si>
  <si>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</si>
  <si>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</si>
  <si>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</si>
  <si>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</si>
  <si>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</si>
  <si>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</si>
  <si>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</si>
  <si>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</si>
  <si>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</si>
  <si>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</si>
  <si>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</si>
  <si>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</si>
  <si>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</si>
  <si>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</si>
  <si>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</si>
  <si>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</si>
  <si>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</si>
  <si>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</si>
  <si>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</si>
  <si>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</si>
  <si>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</si>
  <si>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</si>
  <si>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</si>
  <si>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</si>
  <si>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</si>
  <si>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</si>
  <si>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</si>
  <si>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</si>
  <si>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</si>
  <si>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</si>
  <si>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</si>
  <si>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</si>
  <si>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</si>
  <si>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</si>
  <si>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</si>
  <si>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</si>
  <si>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</si>
  <si>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</si>
  <si>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</si>
  <si>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</si>
  <si>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</si>
  <si>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</si>
  <si>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</si>
  <si>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</si>
  <si>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</si>
  <si>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</si>
  <si>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</si>
  <si>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</si>
  <si>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</si>
  <si>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</si>
  <si>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</si>
  <si>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</si>
  <si>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</si>
  <si>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</si>
  <si>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</si>
  <si>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</si>
  <si>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</si>
  <si>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</si>
  <si>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</si>
  <si>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</si>
  <si>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</si>
  <si>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</si>
  <si>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</si>
  <si>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</si>
  <si>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</si>
  <si>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</si>
  <si>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</si>
  <si>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</si>
  <si>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</si>
  <si>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</si>
  <si>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</si>
  <si>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</si>
  <si>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</si>
  <si>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</si>
  <si>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</si>
  <si>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</si>
  <si>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</si>
  <si>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</si>
  <si>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</si>
  <si>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</si>
  <si>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</si>
  <si>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</si>
  <si>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</si>
  <si>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</si>
  <si>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</si>
  <si>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</si>
  <si>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</si>
  <si>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</si>
  <si>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</si>
  <si>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</si>
  <si>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</si>
  <si>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</si>
  <si>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</si>
  <si>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</si>
  <si>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</si>
  <si>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</si>
  <si>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</si>
  <si>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</si>
  <si>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</si>
  <si>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</si>
  <si>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</si>
  <si>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</si>
  <si>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</si>
  <si>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</si>
  <si>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</si>
  <si>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</si>
  <si>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</si>
  <si>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</si>
  <si>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</si>
  <si>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</si>
  <si>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</si>
  <si>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</si>
  <si>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</si>
  <si>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</si>
  <si>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</si>
  <si>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</si>
  <si>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</si>
  <si>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</si>
  <si>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</si>
  <si>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</si>
  <si>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</si>
  <si>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</si>
  <si>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</si>
  <si>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</si>
  <si>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</si>
  <si>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</si>
  <si>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</si>
  <si>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</si>
  <si>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</si>
  <si>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</si>
  <si>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</si>
  <si>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</si>
  <si>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</si>
  <si>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</si>
  <si>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</si>
  <si>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</si>
  <si>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</si>
  <si>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</si>
  <si>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</si>
  <si>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</si>
  <si>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</si>
  <si>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</si>
  <si>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</si>
  <si>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</si>
  <si>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</si>
  <si>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</si>
  <si>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</si>
  <si>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</si>
  <si>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</si>
  <si>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</si>
  <si>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</si>
  <si>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</si>
  <si>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</si>
  <si>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</si>
  <si>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</si>
  <si>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</si>
  <si>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</si>
  <si>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</si>
  <si>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</si>
  <si>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</si>
  <si>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</si>
  <si>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</si>
  <si>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</si>
  <si>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</si>
  <si>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</si>
  <si>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</si>
  <si>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</si>
  <si>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</si>
  <si>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</si>
  <si>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</si>
  <si>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</si>
  <si>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</si>
  <si>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</si>
  <si>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</si>
  <si>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</si>
  <si>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</si>
  <si>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</si>
  <si>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</si>
  <si>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</si>
  <si>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</si>
  <si>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</si>
  <si>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</si>
  <si>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</si>
  <si>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</si>
  <si>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</si>
  <si>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</si>
  <si>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</si>
  <si>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</si>
  <si>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</si>
  <si>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</si>
  <si>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</si>
  <si>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</si>
  <si>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</si>
  <si>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</si>
  <si>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</si>
  <si>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</si>
  <si>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</si>
  <si>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</si>
  <si>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</si>
  <si>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</si>
  <si>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</si>
  <si>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</si>
  <si>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</si>
  <si>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</si>
  <si>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</si>
  <si>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</si>
  <si>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</si>
  <si>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</si>
  <si>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</si>
  <si>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</si>
  <si>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</si>
  <si>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</si>
  <si>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</si>
  <si>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</si>
  <si>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</si>
  <si>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</si>
  <si>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</si>
  <si>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</si>
  <si>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</si>
  <si>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</si>
  <si>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</si>
  <si>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</si>
  <si>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</si>
  <si>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</si>
  <si>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</si>
  <si>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</si>
  <si>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</si>
  <si>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</si>
  <si>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</si>
  <si>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</si>
  <si>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</si>
  <si>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</si>
  <si>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</si>
  <si>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</si>
  <si>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</si>
  <si>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</si>
  <si>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</si>
  <si>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</si>
  <si>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</si>
  <si>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</si>
  <si>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</si>
  <si>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</si>
  <si>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</si>
  <si>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</si>
  <si>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</si>
  <si>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</si>
  <si>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</si>
  <si>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</si>
  <si>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</si>
  <si>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</si>
  <si>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</si>
  <si>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</si>
  <si>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</si>
  <si>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</si>
  <si>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</si>
  <si>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</si>
  <si>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</si>
  <si>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</si>
  <si>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</si>
  <si>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</si>
  <si>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</si>
  <si>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</si>
  <si>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</si>
  <si>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</si>
  <si>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</si>
  <si>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</si>
  <si>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</si>
  <si>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</si>
  <si>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</si>
  <si>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</si>
  <si>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</si>
  <si>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</si>
  <si>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</si>
  <si>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</si>
  <si>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</si>
  <si>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</si>
  <si>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</si>
  <si>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</si>
  <si>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</si>
  <si>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</si>
  <si>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</si>
  <si>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</si>
  <si>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</si>
  <si>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</si>
  <si>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</si>
  <si>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</si>
  <si>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</si>
  <si>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</si>
  <si>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</si>
  <si>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</si>
  <si>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</si>
  <si>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</si>
  <si>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</si>
  <si>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</si>
  <si>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</si>
  <si>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</si>
  <si>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</si>
  <si>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</si>
  <si>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</si>
  <si>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</si>
  <si>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</si>
  <si>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</si>
  <si>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</si>
  <si>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</si>
  <si>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</si>
  <si>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</si>
  <si>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</si>
  <si>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</si>
  <si>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</si>
  <si>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</si>
  <si>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</si>
  <si>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</si>
  <si>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</si>
  <si>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</si>
  <si>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</si>
  <si>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</si>
  <si>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</si>
  <si>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</si>
  <si>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</si>
  <si>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</si>
  <si>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</si>
  <si>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</si>
  <si>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</si>
  <si>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</si>
  <si>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</si>
  <si>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</si>
  <si>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</si>
  <si>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</si>
  <si>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</si>
  <si>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</si>
  <si>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</si>
  <si>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</si>
  <si>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</si>
  <si>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</si>
  <si>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</si>
  <si>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</si>
  <si>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</si>
  <si>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</si>
  <si>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</si>
  <si>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</si>
  <si>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</si>
  <si>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</si>
  <si>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</si>
  <si>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</si>
  <si>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</si>
  <si>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</si>
  <si>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</si>
  <si>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</si>
  <si>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</si>
  <si>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</si>
  <si>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</si>
  <si>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</si>
  <si>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</si>
  <si>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</si>
  <si>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</si>
  <si>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</si>
  <si>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</si>
  <si>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</si>
  <si>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</si>
  <si>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</si>
  <si>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</si>
  <si>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</si>
  <si>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</si>
  <si>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</si>
  <si>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</si>
  <si>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</si>
  <si>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</si>
  <si>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</si>
  <si>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</si>
  <si>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</si>
  <si>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</si>
  <si>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</si>
  <si>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</si>
  <si>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</si>
  <si>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</si>
  <si>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</si>
  <si>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</si>
  <si>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</si>
  <si>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</si>
  <si>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</si>
  <si>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</si>
  <si>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</si>
  <si>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</si>
  <si>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</si>
  <si>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</si>
  <si>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</si>
  <si>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</si>
  <si>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</si>
  <si>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</si>
  <si>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</si>
  <si>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</si>
  <si>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</si>
  <si>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</si>
  <si>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</si>
  <si>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</si>
  <si>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</si>
  <si>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</si>
  <si>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</si>
  <si>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</si>
  <si>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</si>
  <si>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</si>
  <si>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</si>
  <si>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</si>
  <si>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</si>
  <si>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</si>
  <si>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</si>
  <si>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</si>
  <si>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</si>
  <si>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</si>
  <si>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</si>
  <si>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</si>
  <si>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</si>
  <si>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</si>
  <si>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</si>
  <si>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</si>
  <si>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</si>
  <si>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</si>
  <si>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</si>
  <si>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</si>
  <si>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</si>
  <si>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</si>
  <si>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</si>
  <si>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</si>
  <si>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</si>
  <si>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</si>
  <si>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</si>
  <si>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</si>
  <si>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</si>
  <si>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</si>
  <si>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</si>
  <si>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</si>
  <si>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</si>
  <si>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</si>
  <si>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</si>
  <si>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</si>
  <si>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</si>
  <si>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</si>
  <si>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</si>
  <si>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</si>
  <si>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</si>
  <si>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</si>
  <si>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</si>
  <si>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</si>
  <si>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</si>
  <si>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</si>
  <si>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</si>
  <si>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</si>
  <si>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</si>
  <si>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</si>
  <si>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</si>
  <si>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</si>
  <si>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</si>
  <si>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</si>
  <si>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</si>
  <si>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</si>
  <si>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</si>
  <si>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</si>
  <si>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</si>
  <si>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</si>
  <si>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</si>
  <si>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</si>
  <si>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</si>
  <si>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</si>
  <si>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</si>
  <si>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</si>
  <si>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</si>
  <si>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</si>
  <si>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</si>
  <si>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</si>
  <si>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</si>
  <si>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</si>
  <si>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</si>
  <si>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</si>
  <si>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</si>
  <si>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</si>
  <si>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</si>
  <si>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</si>
  <si>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</si>
  <si>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</si>
  <si>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</si>
  <si>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</si>
  <si>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</si>
  <si>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</si>
  <si>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</si>
  <si>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</si>
  <si>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</si>
  <si>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</si>
  <si>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</si>
  <si>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</si>
  <si>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</si>
  <si>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</si>
  <si>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</si>
  <si>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</si>
  <si>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</si>
  <si>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</si>
  <si>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</si>
  <si>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</si>
  <si>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</si>
  <si>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</si>
  <si>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</si>
  <si>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</si>
  <si>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</si>
  <si>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</si>
  <si>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</si>
  <si>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</si>
  <si>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</si>
  <si>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</si>
  <si>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</si>
  <si>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</si>
  <si>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</si>
  <si>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</si>
  <si>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</si>
  <si>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</si>
  <si>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</si>
  <si>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</si>
  <si>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</si>
  <si>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</si>
  <si>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</si>
  <si>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</si>
  <si>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</si>
  <si>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</si>
  <si>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</si>
  <si>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</si>
  <si>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</si>
  <si>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</si>
  <si>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</si>
  <si>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</si>
  <si>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</si>
  <si>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</si>
  <si>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</si>
  <si>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</si>
  <si>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</si>
  <si>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</si>
  <si>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</si>
  <si>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</si>
  <si>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</si>
  <si>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</si>
  <si>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</si>
  <si>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</si>
  <si>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</si>
  <si>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</si>
  <si>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</si>
  <si>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</si>
  <si>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</si>
  <si>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</si>
  <si>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</si>
  <si>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</si>
  <si>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</si>
  <si>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</si>
  <si>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</si>
  <si>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</si>
  <si>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</si>
  <si>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</si>
  <si>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</si>
  <si>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</si>
  <si>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</si>
  <si>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</si>
  <si>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</si>
  <si>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</si>
  <si>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</si>
  <si>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</si>
  <si>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</si>
  <si>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</si>
  <si>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</si>
  <si>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</si>
  <si>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</si>
  <si>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</si>
  <si>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</si>
  <si>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</si>
  <si>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</si>
  <si>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</si>
  <si>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</si>
  <si>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</si>
  <si>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</si>
  <si>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</si>
  <si>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</si>
  <si>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</si>
  <si>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</si>
  <si>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</si>
  <si>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</si>
  <si>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</si>
  <si>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</si>
  <si>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</si>
  <si>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</si>
  <si>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</si>
  <si>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</si>
  <si>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</si>
  <si>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</si>
  <si>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</si>
  <si>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</si>
  <si>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</si>
  <si>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</si>
  <si>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</si>
  <si>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</si>
  <si>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</si>
  <si>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</si>
  <si>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</si>
  <si>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</si>
  <si>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</si>
  <si>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</si>
  <si>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</si>
  <si>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</si>
  <si>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</si>
  <si>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</si>
  <si>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</si>
  <si>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</si>
  <si>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</si>
  <si>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</si>
  <si>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</si>
  <si>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</si>
  <si>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</si>
  <si>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</si>
  <si>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</si>
  <si>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</si>
  <si>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</si>
  <si>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</si>
  <si>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</si>
  <si>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</si>
  <si>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</si>
  <si>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</si>
  <si>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</si>
  <si>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</si>
  <si>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</si>
  <si>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</si>
  <si>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</si>
  <si>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</si>
  <si>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</si>
  <si>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</si>
  <si>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</si>
  <si>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</si>
  <si>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</si>
  <si>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</si>
  <si>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</si>
  <si>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</si>
  <si>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</si>
  <si>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</si>
  <si>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</si>
  <si>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</si>
  <si>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</si>
  <si>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</si>
  <si>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</si>
  <si>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</si>
  <si>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</si>
  <si>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</si>
  <si>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</si>
  <si>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</si>
  <si>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</si>
  <si>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</si>
  <si>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</si>
  <si>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</si>
  <si>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</si>
  <si>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</si>
  <si>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</si>
  <si>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</si>
  <si>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</si>
  <si>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</si>
  <si>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</si>
  <si>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</si>
  <si>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</si>
  <si>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</si>
  <si>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</si>
  <si>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</si>
  <si>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</si>
  <si>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</si>
  <si>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</si>
  <si>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</si>
  <si>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</si>
  <si>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</si>
  <si>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</si>
  <si>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</si>
  <si>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</si>
  <si>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</si>
  <si>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</si>
  <si>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</si>
  <si>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</si>
  <si>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</si>
  <si>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</si>
  <si>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</si>
  <si>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</si>
  <si>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</si>
  <si>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</si>
  <si>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</si>
  <si>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</si>
  <si>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</si>
  <si>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</si>
  <si>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</si>
  <si>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</si>
  <si>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</si>
  <si>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</si>
  <si>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</si>
  <si>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</si>
  <si>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</si>
  <si>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</si>
  <si>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</si>
  <si>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</si>
  <si>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</si>
  <si>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</si>
  <si>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</si>
  <si>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</si>
  <si>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</si>
  <si>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</si>
  <si>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</si>
  <si>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</si>
  <si>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</si>
  <si>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</si>
  <si>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</si>
  <si>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</si>
  <si>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</si>
  <si>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</si>
  <si>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</si>
  <si>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</si>
  <si>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</si>
  <si>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</si>
  <si>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</si>
  <si>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</si>
  <si>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</si>
  <si>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</si>
  <si>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</si>
  <si>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</si>
  <si>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</si>
  <si>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</si>
  <si>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</si>
  <si>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</si>
  <si>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</si>
  <si>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</si>
  <si>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</si>
  <si>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</si>
  <si>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</si>
  <si>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</si>
  <si>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</si>
  <si>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</si>
  <si>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</si>
  <si>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</si>
  <si>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</si>
  <si>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</si>
  <si>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</si>
  <si>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</si>
  <si>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</si>
  <si>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</si>
  <si>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</si>
  <si>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</si>
  <si>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</si>
  <si>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</si>
  <si>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</si>
  <si>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</si>
  <si>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</si>
  <si>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</si>
  <si>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</si>
  <si>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</si>
  <si>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</si>
  <si>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</si>
  <si>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</si>
  <si>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</si>
  <si>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</si>
  <si>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</si>
  <si>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</si>
  <si>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</si>
  <si>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</si>
  <si>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</si>
  <si>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</si>
  <si>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</si>
  <si>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</si>
  <si>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</si>
  <si>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</si>
  <si>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</si>
  <si>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</si>
  <si>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</si>
  <si>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</si>
  <si>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</si>
  <si>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</si>
  <si>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</si>
  <si>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</si>
  <si>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</si>
  <si>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</si>
  <si>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</si>
  <si>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</si>
  <si>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</si>
  <si>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</si>
  <si>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</si>
  <si>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</si>
  <si>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</si>
  <si>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</si>
  <si>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</si>
  <si>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</si>
  <si>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</si>
  <si>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</si>
  <si>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</si>
  <si>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</si>
  <si>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</si>
  <si>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</si>
  <si>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</si>
  <si>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</si>
  <si>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</si>
  <si>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</si>
  <si>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</si>
  <si>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</si>
  <si>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</si>
  <si>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</si>
  <si>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</si>
  <si>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</si>
  <si>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</si>
  <si>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</si>
  <si>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</si>
  <si>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</si>
  <si>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</si>
  <si>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</si>
  <si>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</si>
  <si>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</si>
  <si>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</si>
  <si>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</si>
  <si>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</si>
  <si>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</si>
  <si>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</si>
  <si>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</si>
  <si>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</si>
  <si>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</si>
  <si>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</si>
  <si>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</si>
  <si>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</si>
  <si>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</si>
  <si>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</si>
  <si>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</si>
  <si>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</si>
  <si>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</si>
  <si>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</si>
  <si>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</si>
  <si>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</si>
  <si>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</si>
  <si>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</si>
  <si>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</si>
  <si>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</si>
  <si>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</si>
  <si>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</si>
  <si>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</si>
  <si>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</si>
  <si>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</si>
  <si>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</si>
  <si>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</si>
  <si>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</si>
  <si>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</si>
  <si>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</si>
  <si>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</si>
  <si>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</si>
  <si>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</si>
  <si>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</si>
  <si>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</si>
  <si>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</si>
  <si>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</si>
  <si>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</si>
  <si>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</si>
  <si>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</si>
  <si>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</si>
  <si>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</si>
  <si>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</si>
  <si>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</si>
  <si>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</si>
  <si>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</si>
  <si>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</si>
  <si>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</si>
  <si>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</si>
  <si>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</si>
  <si>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</si>
  <si>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</si>
  <si>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</si>
  <si>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</si>
  <si>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</si>
  <si>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</si>
  <si>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</si>
  <si>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</si>
  <si>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</si>
  <si>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</si>
  <si>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</si>
  <si>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</si>
  <si>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</si>
  <si>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</si>
  <si>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</si>
  <si>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</si>
  <si>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</si>
  <si>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</si>
  <si>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</si>
  <si>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</si>
  <si>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</si>
  <si>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</si>
  <si>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</si>
  <si>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</si>
  <si>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</si>
  <si>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</si>
  <si>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</si>
  <si>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</si>
  <si>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</si>
  <si>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</si>
  <si>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</si>
  <si>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</si>
  <si>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</si>
  <si>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</si>
  <si>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</si>
  <si>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</si>
  <si>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</si>
  <si>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</si>
  <si>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</si>
  <si>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</si>
  <si>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</si>
  <si>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</si>
  <si>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</si>
  <si>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</si>
  <si>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</si>
  <si>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</si>
  <si>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</si>
  <si>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</si>
  <si>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</si>
  <si>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</si>
  <si>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</si>
  <si>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</si>
  <si>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</si>
  <si>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</si>
  <si>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</si>
  <si>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</si>
  <si>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</si>
  <si>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</si>
  <si>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</si>
  <si>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</si>
  <si>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</si>
  <si>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</si>
  <si>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</si>
  <si>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</si>
  <si>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</si>
  <si>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</si>
  <si>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</si>
  <si>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</si>
  <si>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</si>
  <si>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</si>
  <si>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</si>
  <si>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</si>
  <si>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</si>
  <si>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</si>
  <si>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</si>
  <si>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</si>
  <si>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</si>
  <si>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</si>
  <si>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</si>
  <si>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</si>
  <si>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</si>
  <si>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</si>
  <si>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</si>
  <si>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</si>
  <si>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</si>
  <si>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</si>
  <si>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</si>
  <si>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</si>
  <si>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</si>
  <si>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</si>
  <si>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</si>
  <si>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</si>
  <si>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</si>
  <si>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</si>
  <si>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</si>
  <si>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</si>
  <si>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</si>
  <si>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</si>
  <si>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</si>
  <si>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</si>
  <si>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</si>
  <si>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</si>
  <si>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</si>
  <si>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</si>
  <si>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</si>
  <si>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</si>
  <si>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</si>
  <si>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</si>
  <si>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</si>
  <si>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</si>
  <si>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</si>
  <si>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</si>
  <si>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</si>
  <si>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</si>
  <si>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</si>
  <si>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</si>
  <si>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</si>
  <si>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</si>
  <si>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</si>
  <si>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</si>
  <si>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</si>
  <si>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</si>
  <si>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</si>
  <si>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</si>
  <si>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</si>
  <si>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</si>
  <si>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</si>
  <si>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</si>
  <si>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</si>
  <si>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</si>
  <si>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</si>
  <si>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</si>
  <si>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</si>
  <si>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</si>
  <si>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</si>
  <si>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</si>
  <si>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</si>
  <si>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</si>
  <si>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</si>
  <si>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</si>
  <si>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</si>
  <si>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</si>
  <si>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</si>
  <si>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</si>
  <si>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</si>
  <si>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</si>
  <si>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</si>
  <si>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</si>
  <si>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</si>
  <si>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</si>
  <si>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</si>
  <si>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</si>
  <si>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</si>
  <si>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</si>
  <si>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</si>
  <si>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</si>
  <si>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</si>
  <si>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</si>
  <si>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</si>
  <si>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</si>
  <si>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</si>
  <si>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</si>
  <si>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</si>
  <si>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</si>
  <si>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</si>
  <si>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</si>
  <si>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</si>
  <si>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</si>
  <si>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</si>
  <si>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</si>
  <si>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</si>
  <si>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</si>
  <si>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</si>
  <si>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</si>
  <si>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</si>
  <si>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</si>
  <si>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</si>
  <si>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</si>
  <si>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</si>
  <si>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</si>
  <si>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</si>
  <si>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</si>
  <si>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</si>
  <si>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</si>
  <si>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</si>
  <si>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</si>
  <si>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</si>
  <si>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</si>
  <si>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</si>
  <si>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</si>
  <si>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</si>
  <si>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</si>
  <si>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</si>
  <si>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</si>
  <si>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</si>
  <si>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</si>
  <si>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</si>
  <si>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</si>
  <si>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</si>
  <si>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</si>
  <si>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</si>
  <si>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</si>
  <si>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</si>
  <si>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</si>
  <si>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</si>
  <si>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</si>
  <si>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</si>
  <si>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</si>
  <si>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</si>
  <si>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</si>
  <si>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</si>
  <si>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</si>
  <si>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</si>
  <si>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</si>
  <si>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</si>
  <si>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</si>
  <si>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</si>
  <si>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</si>
  <si>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</si>
  <si>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</si>
  <si>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</si>
  <si>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</si>
  <si>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</si>
  <si>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</si>
  <si>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</si>
  <si>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</si>
  <si>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</si>
  <si>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</si>
  <si>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</si>
  <si>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</si>
  <si>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</si>
  <si>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</si>
  <si>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</si>
  <si>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</si>
  <si>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</si>
  <si>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</si>
  <si>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</si>
  <si>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</si>
  <si>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</si>
  <si>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</si>
  <si>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</si>
  <si>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</si>
  <si>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</si>
  <si>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</si>
  <si>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</si>
  <si>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</si>
  <si>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</si>
  <si>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</si>
  <si>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</si>
  <si>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</si>
  <si>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</si>
  <si>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</si>
  <si>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</si>
  <si>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</si>
  <si>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</si>
  <si>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</si>
  <si>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</si>
  <si>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</si>
  <si>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</si>
  <si>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</si>
  <si>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</si>
  <si>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</si>
  <si>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</si>
  <si>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</si>
  <si>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</si>
  <si>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</si>
  <si>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</si>
  <si>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</si>
  <si>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</si>
  <si>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</si>
  <si>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</si>
  <si>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</si>
  <si>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</si>
  <si>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</si>
  <si>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</si>
  <si>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</si>
  <si>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</si>
  <si>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</si>
  <si>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</si>
  <si>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</si>
  <si>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</si>
  <si>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</si>
  <si>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</si>
  <si>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</si>
  <si>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</si>
  <si>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</si>
  <si>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</si>
  <si>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</si>
  <si>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</si>
  <si>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</si>
  <si>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</si>
  <si>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</si>
  <si>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</si>
  <si>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</si>
  <si>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</si>
  <si>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</si>
  <si>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</si>
  <si>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</si>
  <si>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</si>
  <si>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</si>
  <si>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</si>
  <si>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</si>
  <si>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</si>
  <si>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</si>
  <si>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</si>
  <si>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</si>
  <si>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</si>
  <si>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</si>
  <si>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</si>
  <si>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</si>
  <si>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</si>
  <si>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</si>
  <si>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</si>
  <si>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</si>
  <si>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</si>
  <si>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</si>
  <si>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</si>
  <si>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</si>
  <si>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</si>
  <si>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</si>
  <si>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</si>
  <si>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</si>
  <si>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</si>
  <si>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</si>
  <si>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</si>
  <si>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</si>
  <si>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</si>
  <si>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</si>
  <si>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</si>
  <si>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</si>
  <si>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</si>
  <si>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</si>
  <si>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</si>
  <si>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</si>
  <si>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</si>
  <si>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</si>
  <si>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</si>
  <si>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</si>
  <si>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</si>
  <si>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</si>
  <si>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</si>
  <si>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</si>
  <si>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</si>
  <si>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</si>
  <si>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</si>
  <si>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</si>
  <si>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</si>
  <si>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</si>
  <si>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</si>
  <si>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</si>
  <si>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</si>
  <si>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</si>
  <si>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</si>
  <si>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</si>
  <si>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</si>
  <si>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</si>
  <si>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</si>
  <si>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</si>
  <si>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</si>
  <si>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</si>
  <si>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</si>
  <si>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</si>
  <si>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</si>
  <si>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</si>
  <si>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</si>
  <si>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</si>
  <si>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</si>
  <si>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</si>
  <si>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</si>
  <si>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</si>
  <si>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</si>
  <si>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</si>
  <si>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</si>
  <si>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</si>
  <si>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</si>
  <si>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</si>
  <si>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</si>
  <si>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</si>
  <si>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</si>
  <si>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</si>
  <si>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</si>
  <si>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</si>
  <si>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</si>
  <si>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</si>
  <si>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</si>
  <si>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</si>
  <si>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</si>
  <si>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</si>
  <si>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</si>
  <si>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</si>
  <si>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</si>
  <si>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</si>
  <si>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</si>
  <si>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</si>
  <si>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</si>
  <si>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</si>
  <si>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</si>
  <si>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</si>
  <si>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</si>
  <si>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</si>
  <si>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</si>
  <si>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</si>
  <si>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</si>
  <si>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</si>
  <si>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</si>
  <si>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</si>
  <si>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</si>
  <si>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</si>
  <si>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</si>
  <si>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</si>
  <si>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</si>
  <si>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</si>
  <si>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</si>
  <si>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</si>
  <si>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</si>
  <si>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</si>
  <si>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</si>
  <si>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</si>
  <si>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</si>
  <si>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</si>
  <si>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</si>
  <si>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</si>
  <si>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</si>
  <si>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</si>
  <si>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</si>
  <si>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</si>
  <si>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</si>
  <si>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</si>
  <si>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</si>
  <si>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</si>
  <si>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</si>
  <si>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</si>
  <si>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</si>
  <si>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</si>
  <si>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</si>
  <si>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</si>
  <si>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</si>
  <si>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</si>
  <si>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</si>
  <si>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</si>
  <si>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</si>
  <si>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</si>
  <si>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</si>
  <si>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</si>
  <si>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</si>
  <si>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</si>
  <si>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</si>
  <si>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</si>
  <si>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</si>
  <si>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</si>
  <si>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</si>
  <si>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</si>
  <si>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</si>
  <si>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</si>
  <si>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</si>
  <si>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</si>
  <si>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</si>
  <si>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</si>
  <si>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</si>
  <si>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</si>
  <si>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</si>
  <si>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</si>
  <si>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</si>
  <si>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</si>
  <si>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</si>
  <si>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</si>
  <si>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</si>
  <si>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</si>
  <si>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</si>
  <si>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</si>
  <si>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</si>
  <si>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</si>
  <si>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</si>
  <si>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</si>
  <si>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</si>
  <si>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</si>
  <si>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</si>
  <si>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</si>
  <si>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</si>
  <si>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</si>
  <si>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</si>
  <si>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</si>
  <si>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</si>
  <si>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</si>
  <si>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</si>
  <si>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</si>
  <si>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</si>
  <si>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</si>
  <si>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</si>
  <si>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</si>
  <si>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</si>
  <si>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</si>
  <si>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</si>
  <si>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</si>
  <si>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</si>
  <si>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</si>
  <si>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</si>
  <si>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</si>
  <si>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</si>
  <si>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</si>
  <si>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</si>
  <si>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</si>
  <si>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</si>
  <si>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</si>
  <si>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</si>
  <si>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</si>
  <si>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</si>
  <si>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</si>
  <si>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</si>
  <si>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</si>
  <si>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</si>
  <si>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</si>
  <si>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</si>
  <si>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</si>
  <si>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</si>
  <si>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</si>
  <si>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</si>
  <si>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</si>
  <si>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</si>
  <si>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</si>
  <si>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</si>
  <si>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</si>
  <si>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</si>
  <si>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</si>
  <si>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</si>
  <si>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</si>
  <si>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</si>
  <si>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</si>
  <si>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</si>
  <si>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</si>
  <si>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</si>
  <si>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</si>
  <si>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</si>
  <si>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</si>
  <si>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</si>
  <si>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</si>
  <si>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</si>
  <si>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</si>
  <si>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</si>
  <si>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</si>
  <si>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</si>
  <si>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</si>
  <si>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</si>
  <si>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</si>
  <si>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</si>
  <si>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</si>
  <si>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</si>
  <si>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</si>
  <si>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</si>
  <si>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</si>
  <si>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</si>
  <si>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</si>
  <si>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</si>
  <si>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</si>
  <si>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</si>
  <si>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</si>
  <si>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</si>
  <si>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</si>
  <si>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</si>
  <si>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</si>
  <si>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</si>
  <si>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</si>
  <si>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</si>
  <si>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</si>
  <si>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</si>
  <si>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</si>
  <si>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</si>
  <si>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</si>
  <si>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</si>
  <si>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</si>
  <si>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</si>
  <si>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</si>
  <si>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</si>
  <si>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</si>
  <si>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</si>
  <si>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</si>
  <si>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</si>
  <si>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</si>
  <si>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</si>
  <si>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</si>
  <si>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</si>
  <si>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</si>
  <si>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</si>
  <si>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</si>
  <si>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</si>
  <si>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</si>
  <si>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</si>
  <si>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</si>
  <si>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</si>
  <si>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</si>
  <si>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</si>
  <si>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</si>
  <si>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</si>
  <si>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</si>
  <si>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</si>
  <si>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</si>
  <si>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</si>
  <si>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</si>
  <si>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</si>
  <si>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</si>
  <si>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</si>
  <si>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</si>
  <si>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</si>
  <si>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</si>
  <si>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</si>
  <si>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</si>
  <si>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</si>
  <si>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</si>
  <si>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</si>
  <si>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</si>
  <si>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</si>
  <si>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</si>
  <si>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</si>
  <si>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</si>
  <si>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</si>
  <si>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</si>
  <si>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</si>
  <si>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</si>
  <si>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</si>
  <si>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</si>
  <si>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</si>
  <si>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</si>
  <si>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</si>
  <si>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</si>
  <si>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</si>
  <si>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</si>
  <si>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</si>
  <si>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</si>
  <si>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</si>
  <si>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</si>
  <si>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</si>
  <si>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</si>
  <si>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</si>
  <si>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</si>
  <si>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</si>
  <si>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</si>
  <si>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</si>
  <si>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</si>
  <si>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</si>
  <si>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</si>
  <si>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</si>
  <si>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</si>
  <si>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</si>
  <si>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</si>
  <si>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</si>
  <si>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</si>
  <si>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</si>
  <si>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</si>
  <si>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</si>
  <si>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</si>
  <si>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</si>
  <si>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</si>
  <si>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</si>
  <si>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</si>
  <si>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</si>
  <si>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</si>
  <si>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</si>
  <si>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</si>
  <si>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</si>
  <si>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</si>
  <si>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</si>
  <si>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</si>
  <si>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</si>
  <si>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</si>
  <si>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</si>
  <si>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</si>
  <si>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</si>
  <si>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</si>
  <si>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</si>
  <si>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</si>
  <si>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</si>
  <si>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</si>
  <si>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</si>
  <si>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</si>
  <si>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</si>
  <si>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</si>
  <si>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</si>
  <si>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</si>
  <si>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</si>
  <si>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</si>
  <si>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</si>
  <si>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</si>
  <si>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</si>
  <si>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</si>
  <si>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</si>
  <si>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</si>
  <si>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</si>
  <si>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</si>
  <si>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</si>
  <si>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</si>
  <si>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</si>
  <si>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</si>
  <si>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</si>
  <si>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</si>
  <si>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</si>
  <si>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</si>
  <si>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</si>
  <si>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</si>
  <si>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</si>
  <si>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</si>
  <si>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</si>
  <si>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</si>
  <si>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</si>
  <si>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</si>
  <si>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</si>
  <si>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</si>
  <si>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</si>
  <si>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</si>
  <si>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</si>
  <si>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</si>
  <si>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</si>
  <si>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</si>
  <si>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</si>
  <si>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</si>
  <si>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</si>
  <si>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</si>
  <si>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</si>
  <si>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</si>
  <si>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</si>
  <si>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</si>
  <si>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</si>
  <si>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</si>
  <si>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</si>
  <si>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</si>
  <si>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</si>
  <si>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</si>
  <si>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</si>
  <si>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</si>
  <si>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</si>
  <si>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</si>
  <si>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</si>
  <si>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</si>
  <si>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</si>
  <si>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</si>
  <si>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</si>
  <si>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</si>
  <si>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</si>
  <si>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</si>
  <si>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</si>
  <si>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</si>
  <si>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</si>
  <si>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</si>
  <si>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</si>
  <si>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</si>
  <si>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</si>
  <si>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</si>
  <si>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</si>
  <si>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</si>
  <si>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</si>
  <si>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</si>
  <si>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</si>
  <si>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</si>
  <si>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</si>
  <si>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</si>
  <si>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</si>
  <si>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</si>
  <si>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</si>
  <si>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</si>
  <si>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</si>
  <si>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</si>
  <si>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</si>
  <si>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</si>
  <si>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</si>
  <si>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</si>
  <si>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</si>
  <si>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</si>
  <si>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</si>
  <si>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</si>
  <si>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</si>
  <si>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</si>
  <si>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</si>
  <si>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</si>
  <si>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</si>
  <si>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</si>
  <si>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</si>
  <si>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</si>
  <si>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</si>
  <si>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</si>
  <si>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</si>
  <si>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</si>
  <si>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</si>
  <si>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</si>
  <si>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</si>
  <si>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</si>
  <si>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</si>
  <si>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</si>
  <si>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</si>
  <si>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</si>
  <si>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</si>
  <si>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</si>
  <si>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</si>
  <si>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</si>
  <si>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</si>
  <si>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</si>
  <si>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</si>
  <si>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</si>
  <si>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</si>
  <si>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</si>
  <si>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</si>
  <si>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</si>
  <si>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</si>
  <si>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</si>
  <si>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</si>
  <si>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</si>
  <si>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</si>
  <si>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</si>
  <si>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</si>
  <si>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</si>
  <si>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</si>
  <si>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</si>
  <si>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</si>
  <si>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</si>
  <si>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</si>
  <si>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</si>
  <si>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</si>
  <si>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</si>
  <si>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</si>
  <si>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</si>
  <si>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</si>
  <si>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</si>
  <si>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</si>
  <si>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</si>
  <si>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</si>
  <si>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</si>
  <si>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</si>
  <si>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</si>
  <si>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</si>
  <si>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</si>
  <si>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</si>
  <si>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</si>
  <si>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</si>
  <si>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</si>
  <si>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</si>
  <si>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</si>
  <si>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</si>
  <si>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</si>
  <si>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</si>
  <si>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</si>
  <si>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</si>
  <si>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</si>
  <si>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</si>
  <si>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</si>
  <si>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</si>
  <si>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</si>
  <si>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</si>
  <si>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</si>
  <si>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</si>
  <si>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</si>
  <si>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</si>
  <si>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</si>
  <si>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</si>
  <si>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</si>
  <si>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</si>
  <si>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</si>
  <si>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</si>
  <si>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</si>
  <si>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</si>
  <si>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</si>
  <si>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</si>
  <si>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</si>
  <si>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</si>
  <si>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</si>
  <si>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</si>
  <si>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</si>
  <si>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</si>
  <si>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</si>
  <si>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</si>
  <si>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</si>
  <si>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</si>
  <si>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</si>
  <si>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</si>
  <si>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</si>
  <si>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</si>
  <si>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</si>
  <si>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</si>
  <si>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</si>
  <si>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</si>
  <si>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</si>
  <si>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</si>
  <si>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</si>
  <si>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</si>
  <si>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</si>
  <si>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</si>
  <si>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</si>
  <si>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</si>
  <si>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</si>
  <si>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</si>
  <si>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</si>
  <si>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</si>
  <si>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</si>
  <si>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</si>
  <si>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</si>
  <si>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</si>
  <si>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</si>
  <si>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</si>
  <si>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</si>
  <si>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</si>
  <si>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</si>
  <si>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</si>
  <si>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</si>
  <si>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</si>
  <si>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</si>
  <si>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</si>
  <si>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</si>
  <si>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</si>
  <si>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</si>
  <si>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</si>
  <si>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</si>
  <si>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</si>
  <si>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</si>
  <si>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</si>
  <si>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</si>
  <si>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</si>
  <si>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</si>
  <si>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</si>
  <si>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</si>
  <si>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</si>
  <si>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</si>
  <si>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</si>
  <si>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</si>
  <si>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</si>
  <si>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</si>
  <si>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</si>
  <si>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</si>
  <si>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</si>
  <si>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</si>
  <si>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</si>
  <si>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</si>
  <si>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</si>
  <si>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</si>
  <si>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</si>
  <si>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</si>
  <si>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</si>
  <si>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</si>
  <si>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</si>
  <si>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</si>
  <si>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</si>
  <si>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</si>
  <si>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</si>
  <si>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</si>
  <si>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</si>
  <si>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</si>
  <si>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</si>
  <si>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</si>
  <si>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</si>
  <si>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</si>
  <si>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</si>
  <si>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</si>
  <si>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</si>
  <si>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</si>
  <si>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</si>
  <si>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</si>
  <si>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</si>
  <si>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</si>
  <si>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</si>
  <si>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</si>
  <si>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</si>
  <si>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</si>
  <si>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</si>
  <si>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</si>
  <si>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</si>
  <si>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</si>
  <si>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</si>
  <si>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</si>
  <si>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</si>
  <si>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</si>
  <si>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</si>
  <si>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</si>
  <si>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</si>
  <si>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</si>
  <si>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</si>
  <si>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</si>
  <si>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</si>
  <si>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</si>
  <si>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</si>
  <si>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</si>
  <si>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</si>
  <si>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</si>
  <si>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</si>
  <si>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</si>
  <si>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</si>
  <si>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</si>
  <si>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</si>
  <si>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</si>
  <si>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</si>
  <si>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</si>
  <si>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</si>
  <si>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</si>
  <si>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</si>
  <si>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</si>
  <si>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</si>
  <si>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</si>
  <si>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</si>
  <si>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</si>
  <si>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</si>
  <si>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</si>
  <si>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</si>
  <si>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</si>
  <si>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</si>
  <si>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</si>
  <si>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</si>
  <si>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</si>
  <si>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</si>
  <si>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</si>
  <si>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</si>
  <si>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</si>
  <si>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</si>
  <si>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</si>
  <si>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</si>
  <si>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</si>
  <si>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</si>
  <si>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</si>
  <si>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</si>
  <si>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</si>
  <si>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</si>
  <si>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</si>
  <si>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</si>
  <si>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</si>
  <si>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</si>
  <si>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</si>
  <si>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</si>
  <si>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</si>
  <si>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</si>
  <si>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</si>
  <si>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</si>
  <si>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</si>
  <si>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</si>
  <si>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</si>
  <si>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</si>
  <si>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</si>
  <si>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</si>
  <si>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</si>
  <si>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</si>
  <si>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</si>
  <si>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</si>
  <si>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</si>
  <si>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</si>
  <si>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</si>
  <si>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</si>
  <si>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</si>
  <si>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</si>
  <si>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</si>
  <si>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</si>
  <si>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</si>
  <si>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</si>
  <si>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</si>
  <si>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</si>
  <si>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</si>
  <si>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</si>
  <si>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</si>
  <si>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</si>
  <si>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</si>
  <si>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</si>
  <si>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</si>
  <si>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</si>
  <si>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</si>
  <si>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</si>
  <si>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</si>
  <si>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</si>
  <si>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</si>
  <si>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</si>
  <si>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</si>
  <si>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</si>
  <si>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</si>
  <si>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</si>
  <si>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</si>
  <si>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</si>
  <si>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</si>
  <si>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</si>
  <si>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</si>
  <si>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</si>
  <si>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</si>
  <si>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</si>
  <si>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</si>
  <si>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</si>
  <si>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</si>
  <si>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</si>
  <si>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</si>
  <si>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</si>
  <si>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</si>
  <si>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</si>
  <si>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</si>
  <si>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</si>
  <si>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</si>
  <si>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</si>
  <si>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</si>
  <si>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</si>
  <si>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</si>
  <si>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</si>
  <si>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</si>
  <si>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</si>
  <si>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</si>
  <si>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</si>
  <si>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</si>
  <si>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</si>
  <si>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</si>
  <si>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</si>
  <si>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</si>
  <si>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</si>
  <si>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</si>
  <si>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</si>
  <si>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</si>
  <si>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</si>
  <si>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</si>
  <si>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</si>
  <si>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</si>
  <si>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</si>
  <si>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</si>
  <si>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</si>
  <si>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</si>
  <si>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</si>
  <si>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</si>
  <si>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</si>
  <si>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</si>
  <si>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</si>
  <si>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</si>
  <si>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</si>
  <si>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</si>
  <si>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</si>
  <si>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</si>
  <si>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</si>
  <si>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</si>
  <si>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</si>
  <si>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</si>
  <si>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</si>
  <si>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</si>
  <si>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</si>
  <si>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</si>
  <si>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</si>
  <si>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</si>
  <si>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</si>
  <si>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</si>
  <si>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</si>
  <si>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</si>
  <si>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</si>
  <si>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</si>
  <si>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</si>
  <si>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</si>
  <si>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</si>
  <si>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</si>
  <si>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</si>
  <si>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</si>
  <si>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</si>
  <si>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</si>
  <si>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</si>
  <si>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</si>
  <si>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</si>
  <si>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</si>
  <si>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</si>
  <si>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</si>
  <si>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</si>
  <si>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</si>
  <si>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</si>
  <si>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</si>
  <si>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</si>
  <si>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</si>
  <si>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</si>
  <si>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</si>
  <si>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</si>
  <si>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</si>
  <si>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</si>
  <si>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</si>
  <si>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</si>
  <si>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</si>
  <si>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</si>
  <si>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</si>
  <si>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</si>
  <si>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</si>
  <si>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</si>
  <si>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</si>
  <si>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</si>
  <si>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</si>
  <si>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</si>
  <si>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</si>
  <si>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</si>
  <si>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</si>
  <si>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</si>
  <si>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</si>
  <si>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</si>
  <si>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</si>
  <si>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</si>
  <si>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</si>
  <si>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</si>
  <si>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</si>
  <si>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</si>
  <si>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</si>
  <si>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</si>
  <si>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</si>
  <si>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</si>
  <si>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</si>
  <si>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</si>
  <si>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</si>
  <si>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</si>
  <si>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</si>
  <si>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</si>
  <si>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</si>
  <si>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</si>
  <si>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</si>
  <si>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</si>
  <si>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</si>
  <si>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</si>
  <si>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</si>
  <si>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</si>
  <si>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</si>
  <si>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</si>
  <si>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</si>
  <si>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</si>
  <si>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</si>
  <si>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</si>
  <si>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</si>
  <si>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</si>
  <si>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</si>
  <si>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</si>
  <si>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</si>
  <si>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</si>
  <si>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</si>
  <si>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</si>
  <si>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</si>
  <si>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</si>
  <si>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</si>
  <si>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</si>
  <si>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</si>
  <si>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</si>
  <si>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</si>
  <si>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</si>
  <si>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</si>
  <si>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</si>
  <si>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</si>
  <si>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</si>
  <si>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</si>
  <si>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</si>
  <si>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</si>
  <si>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</si>
  <si>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</si>
  <si>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</si>
  <si>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</si>
  <si>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</si>
  <si>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</si>
  <si>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</si>
  <si>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</si>
  <si>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</si>
  <si>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</si>
  <si>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</si>
  <si>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</si>
  <si>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</si>
  <si>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</si>
  <si>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</si>
  <si>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</si>
  <si>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</si>
  <si>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</si>
  <si>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</si>
  <si>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</si>
  <si>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</si>
  <si>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</si>
  <si>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</si>
  <si>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</si>
  <si>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</si>
  <si>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</si>
  <si>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</si>
  <si>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</si>
  <si>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</si>
  <si>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</si>
  <si>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</si>
  <si>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</si>
  <si>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</si>
  <si>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</si>
  <si>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</si>
  <si>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</si>
  <si>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</si>
  <si>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</si>
  <si>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</si>
  <si>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</si>
  <si>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</si>
  <si>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</si>
  <si>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</si>
  <si>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</si>
  <si>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</si>
  <si>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</si>
  <si>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</si>
  <si>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</si>
  <si>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</si>
  <si>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</si>
  <si>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</si>
  <si>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</si>
  <si>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</si>
  <si>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</si>
  <si>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</si>
  <si>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</si>
  <si>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</si>
  <si>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</si>
  <si>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</si>
  <si>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</si>
  <si>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</si>
  <si>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</si>
  <si>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</si>
  <si>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</si>
  <si>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</si>
  <si>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</si>
  <si>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</si>
  <si>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</si>
  <si>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</si>
  <si>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</si>
  <si>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</si>
  <si>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</si>
  <si>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</si>
  <si>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</si>
  <si>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</si>
  <si>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</si>
  <si>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</si>
  <si>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</si>
  <si>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</si>
  <si>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</si>
  <si>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</si>
  <si>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</si>
  <si>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</si>
  <si>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</si>
  <si>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</si>
  <si>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</si>
  <si>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</si>
  <si>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</si>
  <si>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</si>
  <si>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</si>
  <si>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</si>
  <si>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</si>
  <si>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</si>
  <si>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</si>
  <si>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</si>
  <si>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</si>
  <si>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</si>
  <si>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</si>
  <si>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</si>
  <si>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</si>
  <si>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</si>
  <si>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</si>
  <si>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</si>
  <si>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</si>
  <si>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</si>
  <si>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</si>
  <si>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</si>
  <si>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</si>
  <si>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</si>
  <si>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</si>
  <si>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</si>
  <si>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</si>
  <si>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</si>
  <si>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</si>
  <si>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</si>
  <si>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</si>
  <si>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</si>
  <si>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</si>
  <si>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</si>
  <si>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</si>
  <si>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</si>
  <si>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</si>
  <si>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</si>
  <si>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</si>
  <si>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</si>
  <si>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</si>
  <si>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</si>
  <si>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</si>
  <si>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</si>
  <si>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</si>
  <si>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</si>
  <si>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</si>
  <si>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</si>
  <si>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</si>
  <si>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</si>
  <si>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</si>
  <si>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</si>
  <si>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</si>
  <si>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</si>
  <si>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</si>
  <si>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</si>
  <si>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</si>
  <si>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</si>
  <si>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</si>
  <si>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</si>
  <si>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</si>
  <si>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</si>
  <si>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</si>
  <si>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</si>
  <si>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</si>
  <si>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</si>
  <si>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</si>
  <si>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</si>
  <si>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</si>
  <si>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</si>
  <si>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</si>
  <si>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</si>
  <si>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</si>
  <si>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</si>
  <si>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</si>
  <si>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</si>
  <si>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</si>
  <si>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</si>
  <si>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</si>
  <si>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</si>
  <si>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</si>
  <si>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</si>
  <si>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</si>
  <si>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</si>
  <si>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</si>
  <si>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</si>
  <si>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</si>
  <si>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</si>
  <si>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</si>
  <si>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</si>
  <si>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</si>
  <si>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</si>
  <si>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</si>
  <si>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</si>
  <si>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</si>
  <si>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</si>
  <si>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</si>
  <si>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</si>
  <si>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</si>
  <si>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</si>
  <si>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</si>
  <si>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</si>
  <si>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</si>
  <si>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</si>
  <si>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</si>
  <si>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</si>
  <si>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</si>
  <si>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</si>
  <si>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</si>
  <si>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</si>
  <si>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</si>
  <si>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</si>
  <si>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</si>
  <si>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</si>
  <si>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</si>
  <si>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</si>
  <si>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</si>
  <si>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</si>
  <si>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</si>
  <si>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</si>
  <si>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</si>
  <si>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</si>
  <si>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</si>
  <si>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</si>
  <si>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</si>
  <si>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</si>
  <si>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</si>
  <si>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</si>
  <si>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</si>
  <si>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</si>
  <si>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</si>
  <si>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</si>
  <si>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</si>
  <si>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</si>
  <si>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</si>
  <si>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</si>
  <si>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</si>
  <si>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</si>
  <si>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</si>
  <si>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</si>
  <si>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</si>
  <si>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</si>
  <si>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</si>
  <si>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</si>
  <si>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</si>
  <si>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</si>
  <si>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</si>
  <si>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</si>
  <si>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</si>
  <si>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</si>
  <si>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</si>
  <si>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</si>
  <si>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</si>
  <si>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</si>
  <si>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</si>
  <si>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</si>
  <si>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</si>
  <si>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</si>
  <si>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</si>
  <si>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</si>
  <si>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</si>
  <si>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</si>
  <si>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</si>
  <si>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</si>
  <si>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</si>
  <si>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</si>
  <si>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</si>
  <si>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</si>
  <si>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</si>
  <si>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</si>
  <si>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</si>
  <si>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</si>
  <si>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</si>
  <si>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</si>
  <si>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</si>
  <si>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</si>
  <si>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</si>
  <si>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</si>
  <si>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</si>
  <si>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</si>
  <si>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</si>
  <si>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</si>
  <si>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</si>
  <si>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</si>
  <si>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</si>
  <si>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</si>
  <si>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</si>
  <si>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</si>
  <si>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</si>
  <si>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</si>
  <si>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</si>
  <si>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</si>
  <si>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</si>
  <si>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</si>
  <si>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</si>
  <si>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</si>
  <si>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</si>
  <si>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</si>
  <si>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</si>
  <si>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</si>
  <si>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</si>
  <si>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</si>
  <si>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</si>
  <si>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</si>
  <si>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</si>
  <si>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</si>
  <si>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</si>
  <si>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</si>
  <si>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</si>
  <si>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</si>
  <si>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</si>
  <si>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</si>
  <si>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</si>
  <si>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</si>
  <si>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</si>
  <si>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</si>
  <si>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</si>
  <si>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</si>
  <si>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</si>
  <si>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</si>
  <si>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</si>
  <si>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</si>
  <si>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</si>
  <si>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</si>
  <si>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</si>
  <si>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</si>
  <si>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</si>
  <si>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</si>
  <si>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</si>
  <si>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</si>
  <si>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</si>
  <si>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</si>
  <si>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</si>
  <si>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</si>
  <si>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</si>
  <si>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</si>
  <si>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</si>
  <si>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</si>
  <si>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</si>
  <si>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</si>
  <si>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</si>
  <si>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</si>
  <si>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</si>
  <si>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</si>
  <si>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</si>
  <si>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</si>
  <si>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</si>
  <si>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</si>
  <si>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</si>
  <si>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</si>
  <si>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</si>
  <si>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</si>
  <si>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</si>
  <si>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</si>
  <si>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</si>
  <si>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</si>
  <si>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</si>
  <si>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</si>
  <si>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</si>
  <si>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</si>
  <si>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</si>
  <si>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</si>
  <si>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</si>
  <si>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</si>
  <si>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</si>
  <si>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</si>
  <si>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</si>
  <si>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</si>
  <si>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</si>
  <si>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</si>
  <si>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</si>
  <si>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</si>
  <si>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</si>
  <si>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</si>
  <si>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</si>
  <si>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</si>
  <si>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</si>
  <si>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</si>
  <si>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</si>
  <si>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</si>
  <si>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</si>
  <si>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</si>
  <si>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</si>
  <si>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</si>
  <si>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</si>
  <si>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</si>
  <si>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</si>
  <si>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</si>
  <si>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</si>
  <si>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</si>
  <si>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</si>
  <si>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</si>
  <si>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</si>
  <si>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</si>
  <si>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</si>
  <si>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</si>
  <si>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</si>
  <si>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</si>
  <si>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</si>
  <si>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</si>
  <si>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</si>
  <si>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</si>
  <si>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</si>
  <si>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</si>
  <si>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</si>
  <si>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</si>
  <si>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</si>
  <si>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</si>
  <si>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</si>
  <si>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</si>
  <si>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</si>
  <si>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</si>
  <si>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</si>
  <si>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</si>
  <si>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</si>
  <si>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</si>
  <si>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</si>
  <si>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</si>
  <si>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</si>
  <si>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</si>
  <si>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</si>
  <si>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</si>
  <si>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</si>
  <si>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</si>
  <si>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</si>
  <si>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</si>
  <si>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</si>
  <si>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</si>
  <si>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</si>
  <si>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</si>
  <si>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</si>
  <si>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</si>
  <si>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</si>
  <si>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</si>
  <si>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</si>
  <si>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</si>
  <si>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</si>
  <si>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</si>
  <si>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</si>
  <si>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</si>
  <si>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</si>
  <si>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</si>
  <si>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</si>
  <si>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</si>
  <si>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</si>
  <si>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</si>
  <si>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</si>
  <si>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</si>
  <si>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</si>
  <si>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</si>
  <si>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</si>
  <si>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</si>
  <si>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</si>
  <si>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</si>
  <si>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</si>
  <si>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</si>
  <si>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</si>
  <si>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</si>
  <si>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</si>
  <si>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</si>
  <si>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</si>
  <si>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</si>
  <si>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</si>
  <si>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</si>
  <si>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</si>
  <si>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</si>
  <si>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</si>
  <si>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</si>
  <si>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</si>
  <si>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</si>
  <si>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</si>
  <si>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</si>
  <si>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</si>
  <si>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</si>
  <si>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</si>
  <si>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</si>
  <si>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</si>
  <si>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</si>
  <si>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</si>
  <si>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</si>
  <si>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</si>
  <si>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</si>
  <si>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</si>
  <si>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</si>
  <si>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</si>
  <si>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</si>
  <si>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</si>
  <si>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</si>
  <si>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</si>
  <si>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</si>
  <si>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</si>
  <si>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</si>
  <si>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</si>
  <si>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</si>
  <si>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</si>
  <si>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</si>
  <si>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</si>
  <si>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</si>
  <si>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</si>
  <si>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</si>
  <si>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</si>
  <si>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</si>
  <si>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</si>
  <si>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</si>
  <si>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</si>
  <si>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</si>
  <si>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</si>
  <si>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</si>
  <si>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</si>
  <si>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</si>
  <si>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</si>
  <si>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</si>
  <si>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</si>
  <si>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</si>
  <si>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</si>
  <si>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</si>
  <si>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</si>
  <si>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</si>
  <si>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</si>
  <si>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</si>
  <si>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</si>
  <si>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</si>
  <si>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</si>
  <si>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</si>
  <si>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</si>
  <si>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</si>
  <si>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</si>
  <si>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</si>
  <si>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</si>
  <si>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</si>
  <si>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</si>
  <si>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</si>
  <si>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</si>
  <si>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</si>
  <si>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</si>
  <si>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</si>
  <si>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</si>
  <si>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</si>
  <si>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</si>
  <si>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</si>
  <si>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</si>
  <si>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</si>
  <si>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</si>
  <si>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</si>
  <si>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</si>
  <si>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</si>
  <si>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</si>
  <si>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</si>
  <si>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</si>
  <si>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</si>
  <si>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</si>
  <si>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</si>
  <si>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</si>
  <si>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</si>
  <si>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</si>
  <si>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</si>
  <si>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</si>
  <si>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</si>
  <si>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</si>
  <si>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</si>
  <si>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</si>
  <si>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</si>
  <si>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</si>
  <si>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</si>
  <si>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</si>
  <si>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</si>
  <si>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</si>
  <si>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</si>
  <si>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</si>
  <si>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</si>
  <si>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</si>
  <si>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</si>
  <si>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</si>
  <si>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</si>
  <si>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</si>
  <si>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</si>
  <si>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</si>
  <si>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</si>
  <si>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</si>
  <si>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</si>
  <si>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</si>
  <si>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</si>
  <si>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</si>
  <si>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</si>
  <si>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</si>
  <si>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</si>
  <si>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</si>
  <si>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</si>
  <si>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</si>
  <si>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</si>
  <si>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</si>
  <si>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</si>
  <si>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</si>
  <si>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</si>
  <si>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</si>
  <si>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</si>
  <si>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</si>
  <si>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</si>
  <si>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</si>
  <si>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</si>
  <si>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</si>
  <si>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</si>
  <si>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</si>
  <si>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</si>
  <si>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</si>
  <si>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</si>
  <si>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</si>
  <si>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</si>
  <si>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</si>
  <si>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</si>
  <si>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</si>
  <si>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</si>
  <si>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</si>
  <si>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</si>
  <si>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</si>
  <si>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</si>
  <si>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</si>
  <si>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</si>
  <si>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</si>
  <si>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</si>
  <si>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</si>
  <si>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</si>
  <si>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</si>
  <si>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</si>
  <si>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</si>
  <si>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</si>
  <si>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</si>
  <si>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</si>
  <si>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</si>
  <si>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</si>
  <si>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</si>
  <si>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</si>
  <si>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</si>
  <si>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</si>
  <si>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</si>
  <si>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</si>
  <si>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</si>
  <si>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</si>
  <si>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</si>
  <si>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</si>
  <si>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</si>
  <si>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</si>
  <si>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</si>
  <si>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</si>
  <si>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</si>
  <si>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</si>
  <si>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</si>
  <si>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</si>
  <si>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</si>
  <si>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</si>
  <si>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</si>
  <si>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</si>
  <si>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</si>
  <si>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</si>
  <si>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</si>
  <si>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</si>
  <si>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</si>
  <si>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</si>
  <si>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</si>
  <si>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</si>
  <si>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</si>
  <si>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</si>
  <si>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</si>
  <si>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</si>
  <si>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</si>
  <si>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</si>
  <si>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</si>
  <si>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</si>
  <si>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</si>
  <si>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</si>
  <si>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</si>
  <si>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</si>
  <si>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</si>
  <si>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</si>
  <si>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</si>
  <si>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</si>
  <si>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</si>
  <si>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</si>
  <si>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</si>
  <si>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</si>
  <si>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</si>
  <si>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</si>
  <si>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</si>
  <si>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</si>
  <si>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</si>
  <si>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</si>
  <si>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</si>
  <si>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</si>
  <si>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</si>
  <si>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</si>
  <si>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</si>
  <si>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</si>
  <si>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</si>
  <si>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</si>
  <si>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</si>
  <si>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</si>
  <si>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</si>
  <si>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</si>
  <si>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</si>
  <si>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</si>
  <si>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</si>
  <si>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</si>
  <si>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</si>
  <si>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</si>
  <si>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</si>
  <si>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</si>
  <si>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</si>
  <si>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</si>
  <si>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</si>
  <si>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</si>
  <si>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</si>
  <si>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</si>
  <si>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</si>
  <si>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</si>
  <si>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</si>
  <si>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</si>
  <si>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</si>
  <si>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</si>
  <si>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</si>
  <si>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</si>
  <si>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</si>
  <si>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</si>
  <si>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</si>
  <si>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</si>
  <si>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</si>
  <si>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</si>
  <si>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</si>
  <si>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</si>
  <si>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</si>
  <si>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</si>
  <si>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</si>
  <si>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</si>
  <si>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</si>
  <si>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</si>
  <si>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</si>
  <si>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</si>
  <si>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</si>
  <si>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</si>
  <si>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</si>
  <si>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</si>
  <si>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</si>
  <si>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</si>
  <si>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</si>
  <si>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</si>
  <si>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</si>
  <si>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</si>
  <si>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</si>
  <si>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</si>
  <si>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</si>
  <si>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</si>
  <si>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</si>
  <si>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</si>
  <si>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</si>
  <si>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</si>
  <si>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</si>
  <si>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</si>
  <si>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</si>
  <si>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</si>
  <si>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</si>
  <si>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</si>
  <si>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</si>
  <si>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</si>
  <si>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</si>
  <si>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</si>
  <si>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</si>
  <si>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</si>
  <si>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</si>
  <si>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</si>
  <si>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</si>
  <si>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</si>
  <si>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</si>
  <si>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</si>
  <si>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</si>
  <si>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</si>
  <si>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</si>
  <si>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</si>
  <si>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</si>
  <si>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</si>
  <si>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</si>
  <si>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</si>
  <si>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</si>
  <si>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</si>
  <si>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</si>
  <si>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</si>
  <si>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</si>
  <si>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</si>
  <si>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</si>
  <si>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</si>
  <si>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</si>
  <si>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</si>
  <si>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</si>
  <si>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</si>
  <si>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</si>
  <si>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</si>
  <si>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</si>
  <si>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</si>
  <si>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</si>
  <si>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</si>
  <si>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</si>
  <si>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</si>
  <si>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</si>
  <si>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</si>
  <si>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</si>
  <si>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</si>
  <si>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</si>
  <si>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</si>
  <si>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</si>
  <si>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</si>
  <si>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</si>
  <si>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</si>
  <si>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</si>
  <si>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</si>
  <si>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</si>
  <si>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</si>
  <si>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</si>
  <si>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</si>
  <si>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</si>
  <si>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</si>
  <si>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</si>
  <si>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</si>
  <si>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</si>
  <si>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</si>
  <si>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</si>
  <si>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</si>
  <si>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</si>
  <si>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</si>
  <si>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</si>
  <si>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</si>
  <si>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</si>
  <si>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</si>
  <si>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</si>
  <si>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</si>
  <si>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</si>
  <si>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</si>
  <si>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</si>
  <si>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</si>
  <si>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</si>
  <si>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</si>
  <si>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</si>
  <si>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</si>
  <si>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</si>
  <si>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</si>
  <si>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</si>
  <si>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</si>
  <si>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</si>
  <si>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</si>
  <si>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</si>
  <si>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</si>
  <si>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</si>
  <si>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</si>
  <si>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</si>
  <si>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</si>
  <si>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</si>
  <si>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</si>
  <si>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</si>
  <si>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</si>
  <si>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</si>
  <si>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</si>
  <si>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</si>
  <si>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</si>
  <si>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</si>
  <si>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</si>
  <si>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</si>
  <si>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</si>
  <si>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</si>
  <si>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</si>
  <si>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</si>
  <si>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</si>
  <si>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</si>
  <si>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</si>
  <si>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</si>
  <si>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</si>
  <si>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</si>
  <si>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</si>
  <si>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</si>
  <si>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</si>
  <si>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</si>
  <si>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</si>
  <si>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</si>
  <si>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</si>
  <si>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</si>
  <si>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</si>
  <si>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</si>
  <si>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</si>
  <si>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</si>
  <si>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</si>
  <si>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</si>
  <si>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</si>
  <si>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</si>
  <si>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</si>
  <si>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</si>
  <si>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</si>
  <si>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</si>
  <si>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</si>
  <si>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</si>
  <si>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</si>
  <si>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</si>
  <si>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</si>
  <si>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</si>
  <si>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</si>
  <si>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</si>
  <si>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</si>
  <si>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</si>
  <si>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</si>
  <si>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</si>
  <si>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</si>
  <si>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</si>
  <si>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</si>
  <si>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</si>
  <si>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</si>
  <si>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</si>
  <si>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</si>
  <si>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</si>
  <si>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</si>
  <si>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</si>
  <si>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</si>
  <si>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</si>
  <si>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</si>
  <si>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</si>
  <si>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</si>
  <si>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</si>
  <si>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</si>
  <si>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</si>
  <si>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</si>
  <si>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</si>
  <si>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</si>
  <si>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</si>
  <si>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</si>
  <si>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</si>
  <si>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</si>
  <si>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</si>
  <si>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</si>
  <si>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</si>
  <si>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</si>
  <si>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</si>
  <si>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</si>
  <si>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</si>
  <si>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</si>
  <si>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</si>
  <si>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</si>
  <si>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</si>
  <si>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</si>
  <si>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</si>
  <si>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</si>
  <si>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</si>
  <si>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</si>
  <si>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</si>
  <si>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</si>
  <si>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</si>
  <si>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</si>
  <si>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</si>
  <si>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</si>
  <si>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</si>
  <si>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</si>
  <si>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</si>
  <si>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</si>
  <si>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</si>
  <si>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</si>
  <si>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</si>
  <si>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</si>
  <si>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</si>
  <si>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</si>
  <si>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</si>
  <si>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</si>
  <si>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</si>
  <si>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</si>
  <si>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</si>
  <si>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</si>
  <si>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</si>
  <si>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</si>
  <si>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</si>
  <si>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</si>
  <si>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</si>
  <si>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</si>
  <si>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</si>
  <si>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</si>
  <si>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</si>
  <si>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</si>
  <si>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</si>
  <si>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</si>
  <si>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</si>
  <si>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</si>
  <si>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</si>
  <si>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</si>
  <si>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</si>
  <si>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</si>
  <si>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</si>
  <si>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</si>
  <si>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</si>
  <si>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</si>
  <si>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</si>
  <si>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</si>
  <si>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</si>
  <si>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</si>
  <si>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</si>
  <si>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</si>
  <si>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</si>
  <si>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</si>
  <si>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</si>
  <si>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</si>
  <si>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</si>
  <si>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</si>
  <si>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</si>
  <si>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</si>
  <si>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</si>
  <si>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</si>
  <si>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</si>
  <si>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</si>
  <si>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</si>
  <si>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</si>
  <si>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</si>
  <si>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</si>
  <si>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</si>
  <si>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</si>
  <si>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</si>
  <si>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</si>
  <si>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</si>
  <si>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</si>
  <si>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</si>
  <si>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</si>
  <si>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</si>
  <si>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</si>
  <si>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</si>
  <si>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</si>
  <si>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</si>
  <si>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</si>
  <si>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</si>
  <si>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</si>
  <si>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</si>
  <si>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</si>
  <si>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</si>
  <si>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</si>
  <si>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</si>
  <si>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</si>
  <si>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</si>
  <si>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</si>
  <si>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</si>
  <si>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</si>
  <si>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</si>
  <si>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</si>
  <si>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</si>
  <si>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</si>
  <si>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</si>
  <si>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</si>
  <si>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</si>
  <si>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</si>
  <si>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</si>
  <si>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</si>
  <si>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</si>
  <si>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</si>
  <si>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</si>
  <si>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</si>
  <si>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</si>
  <si>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</si>
  <si>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</si>
  <si>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</si>
  <si>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</si>
  <si>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</si>
  <si>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</si>
  <si>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</si>
  <si>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</si>
  <si>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</si>
  <si>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</si>
  <si>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</si>
  <si>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</si>
  <si>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</si>
  <si>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</si>
  <si>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</si>
  <si>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</si>
  <si>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</si>
  <si>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</si>
  <si>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</si>
  <si>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</si>
  <si>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</si>
  <si>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</si>
  <si>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</si>
  <si>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</si>
  <si>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</si>
  <si>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</si>
  <si>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</si>
  <si>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</si>
  <si>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</si>
  <si>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</si>
  <si>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</si>
  <si>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</si>
  <si>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</si>
  <si>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</si>
  <si>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</si>
  <si>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</si>
  <si>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</si>
  <si>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</si>
  <si>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</si>
  <si>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</si>
  <si>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</si>
  <si>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</si>
  <si>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</si>
  <si>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</si>
  <si>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</si>
  <si>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</si>
  <si>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</si>
  <si>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</si>
  <si>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</si>
  <si>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</si>
  <si>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</si>
  <si>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</si>
  <si>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</si>
  <si>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</si>
  <si>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</si>
  <si>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</si>
  <si>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</si>
  <si>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</si>
  <si>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</si>
  <si>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</si>
  <si>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</si>
  <si>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</si>
  <si>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</si>
  <si>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</si>
  <si>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</si>
  <si>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</si>
  <si>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</si>
  <si>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</si>
  <si>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</si>
  <si>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</si>
  <si>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</si>
  <si>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</si>
  <si>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</si>
  <si>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</si>
  <si>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</si>
  <si>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</si>
  <si>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</si>
  <si>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</si>
  <si>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</si>
  <si>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</si>
  <si>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</si>
  <si>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</si>
  <si>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</si>
  <si>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</si>
  <si>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</si>
  <si>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</si>
  <si>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</si>
  <si>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</si>
  <si>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</si>
  <si>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</si>
  <si>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</si>
  <si>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</si>
  <si>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</si>
  <si>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</si>
  <si>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</si>
  <si>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</si>
  <si>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</si>
  <si>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</si>
  <si>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</si>
  <si>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</si>
  <si>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</si>
  <si>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</si>
  <si>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</si>
  <si>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</si>
  <si>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</si>
  <si>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</si>
  <si>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</si>
  <si>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</si>
  <si>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</si>
  <si>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</si>
  <si>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</si>
  <si>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</si>
  <si>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</si>
  <si>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</si>
  <si>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</si>
  <si>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</si>
  <si>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</si>
  <si>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</si>
  <si>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</si>
  <si>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</si>
  <si>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</si>
  <si>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</si>
  <si>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</si>
  <si>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</si>
  <si>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</si>
  <si>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</si>
  <si>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</si>
  <si>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</si>
  <si>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</si>
  <si>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</si>
  <si>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</si>
  <si>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</si>
  <si>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</si>
  <si>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</si>
  <si>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</si>
  <si>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</si>
  <si>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</si>
  <si>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</si>
  <si>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</si>
  <si>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</si>
  <si>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</si>
  <si>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</si>
  <si>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</si>
  <si>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</si>
  <si>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</si>
  <si>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</si>
  <si>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</si>
  <si>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</si>
  <si>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</si>
  <si>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</si>
  <si>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</si>
  <si>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</si>
  <si>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</si>
  <si>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</si>
  <si>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</si>
  <si>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</si>
  <si>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</si>
  <si>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</si>
  <si>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</si>
  <si>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</si>
  <si>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</si>
  <si>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</si>
  <si>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</si>
  <si>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</si>
  <si>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</si>
  <si>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</si>
  <si>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</si>
  <si>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</si>
  <si>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</si>
  <si>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</si>
  <si>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</si>
  <si>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</si>
  <si>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</si>
  <si>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</si>
  <si>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</si>
  <si>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</si>
  <si>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</si>
  <si>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</si>
  <si>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</si>
  <si>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</si>
  <si>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</si>
  <si>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</si>
  <si>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</si>
  <si>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</si>
  <si>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</si>
  <si>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</si>
  <si>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</si>
  <si>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</si>
  <si>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</si>
  <si>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</si>
  <si>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</si>
  <si>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</si>
  <si>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</si>
  <si>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</si>
  <si>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</si>
  <si>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</si>
  <si>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</si>
  <si>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</si>
  <si>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</si>
  <si>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</si>
  <si>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</si>
  <si>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</si>
  <si>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</si>
  <si>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</si>
  <si>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</si>
  <si>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</si>
  <si>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</si>
  <si>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</si>
  <si>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</si>
  <si>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</si>
  <si>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</si>
  <si>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</si>
  <si>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</si>
  <si>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</si>
  <si>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</si>
  <si>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</si>
  <si>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</si>
  <si>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</si>
  <si>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</si>
  <si>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</si>
  <si>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</si>
  <si>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</si>
  <si>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</si>
  <si>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</si>
  <si>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</si>
  <si>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</si>
  <si>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</si>
  <si>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</si>
  <si>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</si>
  <si>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</si>
  <si>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</si>
  <si>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</si>
  <si>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</si>
  <si>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</si>
  <si>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</si>
  <si>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</si>
  <si>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</si>
  <si>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</si>
  <si>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</si>
  <si>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</si>
  <si>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</si>
  <si>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</si>
  <si>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</si>
  <si>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</si>
  <si>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</si>
  <si>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</si>
  <si>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</si>
  <si>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</si>
  <si>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</si>
  <si>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</si>
  <si>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</si>
  <si>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</si>
  <si>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</si>
  <si>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</si>
  <si>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</si>
  <si>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</si>
  <si>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</si>
  <si>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</si>
  <si>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</si>
  <si>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</si>
  <si>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</si>
  <si>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</si>
  <si>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</si>
  <si>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</si>
  <si>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</si>
  <si>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</si>
  <si>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</si>
  <si>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</si>
  <si>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</si>
  <si>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</si>
  <si>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</si>
  <si>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</si>
  <si>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</si>
  <si>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</si>
  <si>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</si>
  <si>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</si>
  <si>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</si>
  <si>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</si>
  <si>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</si>
  <si>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</si>
  <si>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</si>
  <si>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</si>
  <si>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</si>
  <si>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</si>
  <si>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</si>
  <si>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</si>
  <si>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</si>
  <si>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</si>
  <si>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</si>
  <si>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</si>
  <si>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</si>
  <si>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</si>
  <si>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</si>
  <si>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</si>
  <si>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</si>
  <si>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</si>
  <si>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</si>
  <si>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</si>
  <si>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</si>
  <si>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</si>
  <si>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</si>
  <si>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</si>
  <si>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</si>
  <si>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</si>
  <si>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</si>
  <si>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</si>
  <si>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</si>
  <si>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</si>
  <si>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</si>
  <si>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</si>
  <si>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</si>
  <si>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</si>
  <si>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</si>
  <si>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</si>
  <si>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</si>
  <si>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</si>
  <si>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</si>
  <si>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</si>
  <si>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</si>
  <si>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</si>
  <si>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</si>
  <si>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</si>
  <si>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</si>
  <si>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</si>
  <si>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</si>
  <si>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</si>
  <si>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</si>
  <si>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</si>
  <si>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</si>
  <si>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</si>
  <si>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</si>
  <si>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</si>
  <si>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</si>
  <si>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</si>
  <si>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</si>
  <si>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</si>
  <si>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</si>
  <si>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</si>
  <si>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</si>
  <si>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</si>
  <si>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</si>
  <si>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</si>
  <si>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</si>
  <si>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</si>
  <si>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</si>
  <si>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</si>
  <si>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</si>
  <si>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</si>
  <si>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</si>
  <si>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</si>
  <si>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</si>
  <si>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</si>
  <si>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</si>
  <si>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</si>
  <si>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</si>
  <si>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</si>
  <si>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</si>
  <si>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</si>
  <si>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</si>
  <si>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</si>
  <si>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</si>
  <si>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</si>
  <si>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</si>
  <si>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</si>
  <si>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</si>
  <si>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</si>
  <si>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</si>
  <si>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</si>
  <si>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</si>
  <si>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</si>
  <si>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</si>
  <si>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</si>
  <si>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</si>
  <si>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</si>
  <si>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</si>
  <si>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</si>
  <si>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</si>
  <si>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</si>
  <si>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</si>
  <si>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</si>
  <si>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</si>
  <si>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</si>
  <si>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</si>
  <si>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</si>
  <si>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</si>
  <si>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</si>
  <si>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</si>
  <si>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</si>
  <si>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</si>
  <si>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</si>
  <si>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</si>
  <si>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</si>
  <si>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</si>
  <si>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</si>
  <si>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</si>
  <si>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</si>
  <si>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</si>
  <si>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</si>
  <si>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</si>
  <si>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</si>
  <si>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</si>
  <si>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</si>
  <si>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</si>
  <si>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</si>
  <si>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</si>
  <si>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</si>
  <si>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</si>
  <si>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</si>
  <si>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</si>
  <si>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</si>
  <si>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</si>
  <si>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</si>
  <si>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</si>
  <si>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</si>
  <si>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</si>
  <si>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</si>
  <si>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</si>
  <si>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</si>
  <si>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</si>
  <si>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</si>
  <si>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</si>
  <si>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</si>
  <si>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</si>
  <si>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</si>
  <si>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</si>
  <si>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</si>
  <si>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</si>
  <si>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</si>
  <si>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</si>
  <si>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</si>
  <si>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</si>
  <si>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</si>
  <si>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</si>
  <si>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</si>
  <si>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</si>
  <si>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</si>
  <si>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</si>
  <si>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</si>
  <si>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</si>
  <si>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</si>
  <si>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</si>
  <si>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</si>
  <si>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</si>
  <si>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</si>
  <si>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</si>
  <si>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</si>
  <si>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</si>
  <si>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</si>
  <si>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</si>
  <si>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</si>
  <si>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</si>
  <si>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</si>
  <si>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</si>
  <si>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</si>
  <si>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</si>
  <si>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</si>
  <si>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</si>
  <si>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</si>
  <si>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</si>
  <si>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</si>
  <si>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</si>
  <si>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</si>
  <si>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</si>
  <si>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</si>
  <si>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</si>
  <si>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</si>
  <si>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</si>
  <si>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</si>
  <si>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</si>
  <si>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</si>
  <si>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</si>
  <si>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</si>
  <si>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</si>
  <si>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</si>
  <si>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</si>
  <si>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</si>
  <si>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</si>
  <si>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</si>
  <si>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</si>
  <si>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</si>
  <si>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</si>
  <si>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</si>
  <si>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</si>
  <si>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</si>
  <si>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</si>
  <si>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</si>
  <si>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</si>
  <si>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</si>
  <si>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</si>
  <si>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</si>
  <si>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</si>
  <si>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</si>
  <si>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</si>
  <si>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</si>
  <si>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</si>
  <si>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</si>
  <si>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</si>
  <si>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</si>
  <si>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</si>
  <si>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</si>
  <si>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</si>
  <si>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</si>
  <si>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</si>
  <si>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</si>
  <si>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</si>
  <si>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</si>
  <si>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</si>
  <si>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</si>
  <si>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</si>
  <si>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</si>
  <si>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</si>
  <si>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</si>
  <si>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</si>
  <si>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</si>
  <si>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</si>
  <si>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</si>
  <si>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</si>
  <si>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</si>
  <si>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</si>
  <si>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</si>
  <si>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</si>
  <si>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</si>
  <si>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</si>
  <si>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</si>
  <si>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</si>
  <si>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</si>
  <si>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</si>
  <si>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</si>
  <si>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</si>
  <si>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</si>
  <si>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</si>
  <si>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</si>
  <si>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</si>
  <si>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</si>
  <si>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</si>
  <si>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</si>
  <si>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</si>
  <si>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</si>
  <si>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</si>
  <si>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</si>
  <si>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</si>
  <si>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</si>
  <si>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</si>
  <si>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</si>
  <si>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</si>
  <si>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</si>
  <si>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</si>
  <si>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</si>
  <si>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</si>
  <si>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</si>
  <si>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</si>
  <si>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</si>
  <si>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</si>
  <si>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</si>
  <si>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</si>
  <si>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</si>
  <si>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</si>
  <si>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</si>
  <si>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</si>
  <si>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</si>
  <si>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</si>
  <si>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</si>
  <si>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</si>
  <si>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</si>
  <si>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</si>
  <si>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</si>
  <si>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</si>
  <si>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</si>
  <si>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</si>
  <si>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</si>
  <si>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</si>
  <si>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</si>
  <si>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</si>
  <si>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</si>
  <si>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</si>
  <si>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</si>
  <si>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</si>
  <si>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</si>
  <si>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</si>
  <si>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</si>
  <si>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</si>
  <si>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</si>
  <si>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</si>
  <si>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</si>
  <si>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</si>
  <si>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</si>
  <si>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</si>
  <si>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</si>
  <si>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</si>
  <si>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</si>
  <si>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</si>
  <si>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</si>
  <si>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</si>
  <si>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</si>
  <si>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</si>
  <si>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</si>
  <si>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</si>
  <si>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</si>
  <si>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</si>
  <si>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</si>
  <si>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</si>
  <si>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</si>
  <si>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</si>
  <si>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</si>
  <si>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</si>
  <si>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</si>
  <si>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</si>
  <si>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</si>
  <si>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</si>
  <si>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</si>
  <si>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</si>
  <si>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</si>
  <si>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</si>
  <si>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</si>
  <si>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</si>
  <si>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</si>
  <si>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</si>
  <si>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</si>
  <si>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</si>
  <si>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</si>
  <si>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</si>
  <si>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</si>
  <si>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</si>
  <si>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</si>
  <si>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</si>
  <si>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</si>
  <si>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</si>
  <si>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</si>
  <si>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</si>
  <si>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</si>
  <si>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</si>
  <si>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</si>
  <si>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</si>
  <si>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</si>
  <si>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</si>
  <si>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</si>
  <si>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</si>
  <si>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</si>
  <si>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</si>
  <si>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</si>
  <si>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</si>
  <si>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</si>
  <si>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</si>
  <si>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</si>
  <si>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</si>
  <si>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</si>
  <si>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</si>
  <si>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</si>
  <si>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</si>
  <si>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</si>
  <si>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</si>
  <si>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</si>
  <si>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</si>
  <si>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</si>
  <si>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</si>
  <si>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</si>
  <si>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</si>
  <si>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</si>
  <si>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</si>
  <si>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</si>
  <si>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</si>
  <si>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</si>
  <si>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</si>
  <si>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</si>
  <si>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</si>
  <si>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</si>
  <si>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</si>
  <si>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</si>
  <si>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</si>
  <si>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</si>
  <si>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</si>
  <si>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</si>
  <si>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</si>
  <si>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</si>
  <si>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</si>
  <si>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</si>
  <si>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</si>
  <si>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</si>
  <si>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</si>
  <si>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</si>
  <si>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</si>
  <si>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</si>
  <si>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</si>
  <si>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</si>
  <si>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</si>
  <si>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</si>
  <si>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</si>
  <si>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</si>
  <si>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</si>
  <si>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</si>
  <si>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</si>
  <si>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</si>
  <si>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</si>
  <si>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</si>
  <si>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</si>
  <si>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</si>
  <si>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</si>
  <si>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</si>
  <si>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</si>
  <si>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</si>
  <si>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</si>
  <si>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</si>
  <si>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</si>
  <si>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</si>
  <si>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</si>
  <si>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</si>
  <si>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</si>
  <si>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</si>
  <si>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</si>
  <si>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</si>
  <si>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</si>
  <si>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</si>
  <si>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</si>
  <si>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</si>
  <si>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</si>
  <si>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</si>
  <si>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</si>
  <si>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</si>
  <si>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</si>
  <si>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</si>
  <si>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</si>
  <si>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</si>
  <si>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</si>
  <si>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</si>
  <si>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</si>
  <si>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</si>
  <si>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</si>
  <si>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</si>
  <si>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</si>
  <si>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</si>
  <si>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</si>
  <si>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</si>
  <si>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</si>
  <si>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</si>
  <si>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</si>
  <si>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</si>
  <si>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</si>
  <si>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</si>
  <si>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</si>
  <si>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</si>
  <si>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</si>
  <si>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</si>
  <si>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</si>
  <si>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</si>
  <si>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</si>
  <si>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</si>
  <si>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</si>
  <si>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</si>
  <si>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</si>
  <si>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</si>
  <si>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</si>
  <si>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</si>
  <si>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</si>
  <si>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</si>
  <si>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</si>
  <si>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</si>
  <si>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</si>
  <si>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</si>
  <si>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</si>
  <si>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</si>
  <si>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</si>
  <si>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</si>
  <si>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</si>
  <si>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</si>
  <si>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</si>
  <si>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</si>
  <si>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</si>
  <si>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</si>
  <si>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</si>
  <si>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</si>
  <si>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</si>
  <si>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</si>
  <si>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</si>
  <si>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</si>
  <si>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</si>
  <si>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</si>
  <si>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</si>
  <si>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</si>
  <si>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</si>
  <si>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</si>
  <si>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</si>
  <si>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</si>
  <si>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</si>
  <si>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</si>
  <si>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</si>
  <si>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</si>
  <si>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</si>
  <si>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</si>
  <si>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</si>
  <si>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</si>
  <si>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</si>
  <si>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</si>
  <si>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</si>
  <si>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</si>
  <si>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</si>
  <si>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</si>
  <si>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</si>
  <si>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</si>
  <si>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</si>
  <si>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</si>
  <si>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</si>
  <si>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</si>
  <si>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</si>
  <si>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</si>
  <si>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</si>
  <si>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</si>
  <si>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</si>
  <si>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</si>
  <si>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</si>
  <si>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</si>
  <si>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</si>
  <si>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</si>
  <si>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</si>
  <si>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</si>
  <si>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</si>
  <si>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</si>
  <si>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</si>
  <si>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</si>
  <si>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</si>
  <si>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</si>
  <si>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</si>
  <si>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</si>
  <si>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</si>
  <si>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</si>
  <si>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</si>
  <si>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</si>
  <si>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</si>
  <si>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</si>
  <si>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</si>
  <si>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</si>
  <si>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</si>
  <si>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</si>
  <si>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</si>
  <si>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</si>
  <si>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</si>
  <si>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</si>
  <si>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</si>
  <si>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</si>
  <si>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</si>
  <si>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</si>
  <si>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</si>
  <si>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</si>
  <si>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</si>
  <si>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</si>
  <si>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</si>
  <si>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</si>
  <si>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</si>
  <si>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</si>
  <si>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</si>
  <si>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</si>
  <si>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</si>
  <si>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</si>
  <si>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</si>
  <si>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</si>
  <si>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</si>
  <si>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</si>
  <si>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</si>
  <si>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</si>
  <si>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</si>
  <si>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</si>
  <si>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</si>
  <si>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</si>
  <si>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</si>
  <si>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</si>
  <si>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</si>
  <si>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</si>
  <si>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</si>
  <si>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</si>
  <si>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</si>
  <si>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</si>
  <si>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</si>
  <si>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</si>
  <si>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</si>
  <si>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</si>
  <si>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</si>
  <si>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</si>
  <si>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</si>
  <si>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</si>
  <si>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</si>
  <si>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</si>
  <si>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</si>
  <si>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</si>
  <si>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</si>
  <si>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</si>
  <si>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</si>
  <si>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</si>
  <si>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</si>
  <si>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</si>
  <si>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</si>
  <si>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</si>
  <si>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</si>
  <si>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</si>
  <si>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</si>
  <si>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</si>
  <si>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</si>
  <si>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</si>
  <si>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</si>
  <si>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</si>
  <si>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</si>
  <si>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</si>
  <si>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</si>
  <si>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</si>
  <si>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</si>
  <si>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</si>
  <si>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</si>
  <si>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</si>
  <si>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</si>
  <si>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</si>
  <si>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</si>
  <si>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</si>
  <si>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</si>
  <si>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</si>
  <si>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</si>
  <si>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</si>
  <si>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</si>
  <si>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</si>
  <si>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</si>
  <si>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</si>
  <si>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</si>
  <si>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</si>
  <si>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</si>
  <si>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</si>
  <si>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</si>
  <si>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</si>
  <si>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</si>
  <si>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</si>
  <si>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</si>
  <si>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</si>
  <si>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</si>
  <si>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</si>
  <si>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</si>
  <si>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</si>
  <si>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</si>
  <si>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</si>
  <si>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</si>
  <si>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</si>
  <si>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</si>
  <si>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</si>
  <si>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</si>
  <si>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</si>
  <si>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</si>
  <si>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</si>
  <si>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</si>
  <si>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</si>
  <si>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</si>
  <si>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</si>
  <si>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</si>
  <si>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</si>
  <si>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</si>
  <si>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</si>
  <si>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</si>
  <si>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</si>
  <si>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</si>
  <si>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</si>
  <si>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</si>
  <si>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</si>
  <si>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</si>
  <si>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</si>
  <si>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</si>
  <si>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</si>
  <si>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</si>
  <si>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</si>
  <si>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</si>
  <si>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</si>
  <si>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</si>
  <si>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</si>
  <si>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</si>
  <si>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</si>
  <si>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</si>
  <si>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</si>
  <si>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</si>
  <si>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</si>
  <si>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</si>
  <si>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</si>
  <si>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</si>
  <si>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</si>
  <si>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</si>
  <si>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</si>
  <si>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</si>
  <si>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</si>
  <si>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</si>
  <si>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</si>
  <si>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</si>
  <si>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</si>
  <si>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</si>
  <si>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</si>
  <si>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</si>
  <si>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</si>
  <si>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</si>
  <si>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</si>
  <si>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</si>
  <si>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</si>
  <si>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</si>
  <si>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</si>
  <si>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</si>
  <si>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</si>
  <si>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</si>
  <si>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</si>
  <si>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</si>
  <si>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</si>
  <si>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</si>
  <si>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</si>
  <si>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</si>
  <si>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</si>
  <si>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</si>
  <si>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</si>
  <si>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</si>
  <si>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</si>
  <si>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</si>
  <si>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</si>
  <si>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</si>
  <si>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</si>
  <si>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</si>
  <si>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</si>
  <si>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</si>
  <si>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</si>
  <si>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</si>
  <si>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</si>
  <si>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</si>
  <si>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</si>
  <si>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</si>
  <si>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</si>
  <si>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</si>
  <si>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</si>
  <si>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</si>
  <si>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</si>
  <si>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</si>
  <si>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</si>
  <si>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</si>
  <si>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</si>
  <si>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</si>
  <si>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</si>
  <si>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</si>
  <si>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</si>
  <si>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</si>
  <si>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</si>
  <si>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</si>
  <si>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</si>
  <si>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</si>
  <si>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</si>
  <si>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</si>
  <si>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</si>
  <si>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</si>
  <si>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</si>
  <si>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</si>
  <si>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</si>
  <si>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</si>
  <si>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</si>
  <si>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</si>
  <si>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</si>
  <si>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</si>
  <si>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</si>
  <si>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</si>
  <si>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</si>
  <si>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</si>
  <si>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</si>
  <si>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</si>
  <si>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</si>
  <si>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</si>
  <si>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</si>
  <si>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</si>
  <si>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</si>
  <si>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</si>
  <si>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</si>
  <si>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</si>
  <si>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</si>
  <si>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</si>
  <si>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</si>
  <si>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</si>
  <si>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</si>
  <si>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</si>
  <si>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</si>
  <si>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</si>
  <si>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</si>
  <si>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</si>
  <si>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</si>
  <si>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</si>
  <si>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</si>
  <si>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</si>
  <si>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</si>
  <si>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</si>
  <si>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</si>
  <si>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</si>
  <si>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</si>
  <si>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</si>
  <si>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</si>
  <si>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</si>
  <si>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</si>
  <si>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</si>
  <si>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</si>
  <si>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</si>
  <si>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</si>
  <si>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</si>
  <si>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</si>
  <si>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</si>
  <si>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</si>
  <si>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</si>
  <si>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</si>
  <si>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</si>
  <si>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</si>
  <si>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</si>
  <si>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</si>
  <si>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</si>
  <si>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</si>
  <si>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</si>
  <si>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</si>
  <si>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</si>
  <si>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</si>
  <si>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</si>
  <si>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</si>
  <si>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</si>
  <si>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</si>
  <si>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</si>
  <si>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</si>
  <si>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</si>
  <si>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</si>
  <si>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</si>
  <si>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</si>
  <si>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</si>
  <si>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</si>
  <si>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</si>
  <si>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</si>
  <si>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</si>
  <si>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</si>
  <si>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</si>
  <si>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</si>
  <si>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</si>
  <si>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</si>
  <si>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</si>
  <si>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</si>
  <si>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</si>
  <si>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</si>
  <si>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</si>
  <si>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</si>
  <si>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</si>
  <si>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</si>
  <si>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</si>
  <si>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</si>
  <si>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</si>
  <si>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</si>
  <si>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</si>
  <si>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</si>
  <si>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</si>
  <si>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</si>
  <si>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</si>
  <si>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</si>
  <si>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</si>
  <si>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</si>
  <si>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</si>
  <si>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</si>
  <si>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</si>
  <si>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</si>
  <si>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</si>
  <si>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</si>
  <si>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</si>
  <si>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</si>
  <si>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</si>
  <si>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</si>
  <si>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</si>
  <si>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</si>
  <si>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</si>
  <si>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</si>
  <si>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</si>
  <si>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</si>
  <si>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</si>
  <si>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</si>
  <si>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</si>
  <si>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</si>
  <si>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</si>
  <si>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</si>
  <si>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</si>
  <si>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</si>
  <si>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</si>
  <si>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</si>
  <si>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</si>
  <si>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</si>
  <si>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</si>
  <si>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</si>
  <si>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</si>
  <si>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</si>
  <si>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</si>
  <si>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</si>
  <si>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</si>
  <si>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</si>
  <si>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</si>
  <si>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</si>
  <si>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</si>
  <si>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</si>
  <si>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</si>
  <si>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</si>
  <si>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</si>
  <si>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</si>
  <si>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</si>
  <si>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</si>
  <si>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</si>
  <si>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</si>
  <si>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</si>
  <si>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</si>
  <si>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</si>
  <si>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</si>
  <si>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</si>
  <si>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</si>
  <si>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</si>
  <si>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</si>
  <si>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</si>
  <si>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</si>
  <si>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</si>
  <si>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</si>
  <si>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</si>
  <si>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</si>
  <si>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</si>
  <si>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</si>
  <si>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</si>
  <si>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</si>
  <si>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</si>
  <si>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</si>
  <si>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</si>
  <si>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</si>
  <si>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</si>
  <si>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</si>
  <si>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</si>
  <si>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</si>
  <si>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</si>
  <si>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</si>
  <si>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</si>
  <si>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</si>
  <si>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</si>
  <si>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</si>
  <si>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</si>
  <si>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</si>
  <si>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</si>
  <si>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</si>
  <si>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</si>
  <si>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</si>
  <si>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</si>
  <si>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</si>
  <si>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</si>
  <si>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</si>
  <si>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</si>
  <si>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</si>
  <si>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</si>
  <si>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</si>
  <si>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</si>
  <si>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</si>
  <si>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</si>
  <si>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</si>
  <si>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</si>
  <si>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</si>
  <si>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</si>
  <si>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</si>
  <si>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</si>
  <si>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</si>
  <si>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</si>
  <si>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</si>
  <si>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</si>
  <si>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</si>
  <si>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</si>
  <si>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</si>
  <si>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</si>
  <si>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</si>
  <si>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</si>
  <si>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</si>
  <si>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</si>
  <si>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</si>
  <si>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</si>
  <si>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</si>
  <si>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</si>
  <si>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</si>
  <si>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</si>
  <si>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</si>
  <si>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</si>
  <si>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</si>
  <si>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</si>
  <si>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</si>
  <si>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</si>
  <si>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</si>
  <si>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</si>
  <si>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</si>
  <si>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</si>
  <si>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</si>
  <si>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</si>
  <si>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</si>
  <si>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</si>
  <si>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</si>
  <si>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</si>
  <si>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</si>
  <si>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</si>
  <si>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</si>
  <si>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</si>
  <si>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</si>
  <si>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</si>
  <si>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</si>
  <si>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</si>
  <si>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</si>
  <si>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</si>
  <si>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</si>
  <si>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</si>
  <si>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</si>
  <si>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</si>
  <si>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</si>
  <si>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</si>
  <si>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</si>
  <si>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</si>
  <si>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</si>
  <si>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</si>
  <si>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</si>
  <si>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</si>
  <si>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</si>
  <si>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</si>
  <si>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</si>
  <si>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</si>
  <si>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</si>
  <si>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</si>
  <si>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</si>
  <si>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</si>
  <si>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</si>
  <si>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</si>
  <si>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</si>
  <si>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</si>
  <si>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</si>
  <si>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</si>
  <si>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</si>
  <si>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</si>
  <si>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</si>
  <si>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</si>
  <si>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</si>
  <si>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</si>
  <si>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</si>
  <si>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</si>
  <si>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</si>
  <si>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</si>
  <si>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</si>
  <si>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</si>
  <si>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</si>
  <si>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</si>
  <si>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</si>
  <si>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</si>
  <si>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</si>
  <si>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</si>
  <si>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</si>
  <si>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</si>
  <si>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</si>
  <si>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</si>
  <si>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</si>
  <si>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</si>
  <si>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</si>
  <si>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</si>
  <si>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</si>
  <si>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</si>
  <si>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</si>
  <si>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</si>
  <si>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</si>
  <si>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</si>
  <si>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</si>
  <si>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</si>
  <si>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</si>
  <si>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</si>
  <si>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</si>
  <si>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</si>
  <si>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</si>
  <si>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</si>
  <si>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</si>
  <si>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</si>
  <si>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</si>
  <si>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</si>
  <si>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</si>
  <si>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</si>
  <si>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</si>
  <si>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</si>
  <si>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</si>
  <si>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</si>
  <si>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</si>
  <si>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</si>
  <si>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</si>
  <si>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</si>
  <si>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</si>
  <si>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</si>
  <si>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</si>
  <si>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</si>
  <si>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</si>
  <si>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</si>
  <si>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</si>
  <si>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</si>
  <si>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</si>
  <si>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</si>
  <si>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</si>
  <si>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</si>
  <si>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</si>
  <si>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</si>
  <si>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</si>
  <si>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</si>
  <si>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</si>
  <si>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</si>
  <si>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</si>
  <si>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</si>
  <si>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</si>
  <si>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</si>
  <si>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</si>
  <si>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</si>
  <si>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</si>
  <si>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</si>
  <si>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</si>
  <si>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</si>
  <si>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</si>
  <si>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</si>
  <si>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</si>
  <si>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</si>
  <si>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</si>
  <si>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</si>
  <si>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</si>
  <si>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</si>
  <si>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</si>
  <si>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</si>
  <si>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</si>
  <si>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</si>
  <si>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</si>
  <si>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</si>
  <si>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</si>
  <si>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</si>
  <si>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</si>
  <si>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</si>
  <si>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</si>
  <si>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</si>
  <si>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</si>
  <si>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</si>
  <si>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</si>
  <si>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</si>
  <si>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</si>
  <si>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</si>
  <si>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</si>
  <si>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</si>
  <si>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</si>
  <si>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</si>
  <si>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</si>
  <si>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</si>
  <si>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</si>
  <si>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</si>
  <si>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</si>
  <si>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</si>
  <si>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</si>
  <si>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</si>
  <si>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</si>
  <si>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</si>
  <si>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</si>
  <si>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</si>
  <si>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</si>
  <si>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</si>
  <si>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</si>
  <si>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</si>
  <si>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</si>
  <si>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</si>
  <si>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</si>
  <si>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</si>
  <si>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</si>
  <si>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</si>
  <si>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</si>
  <si>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</si>
  <si>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</si>
  <si>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</si>
  <si>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</si>
  <si>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</si>
  <si>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</si>
  <si>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</si>
  <si>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</si>
  <si>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</si>
  <si>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</si>
  <si>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</si>
  <si>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</si>
  <si>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</si>
  <si>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</si>
  <si>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</si>
  <si>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</si>
  <si>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</si>
  <si>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</si>
  <si>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</si>
  <si>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</si>
  <si>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</si>
  <si>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</si>
  <si>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</si>
  <si>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</si>
  <si>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</si>
  <si>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</si>
  <si>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</si>
  <si>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</si>
  <si>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</si>
  <si>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</si>
  <si>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</si>
  <si>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</si>
  <si>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</si>
  <si>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</si>
  <si>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</si>
  <si>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</si>
  <si>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</si>
  <si>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</si>
  <si>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</si>
  <si>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</si>
  <si>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</si>
  <si>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</si>
  <si>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</si>
  <si>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</si>
  <si>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</si>
  <si>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</si>
  <si>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</si>
  <si>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</si>
  <si>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</si>
  <si>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</si>
  <si>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</si>
  <si>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</si>
  <si>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</si>
  <si>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</si>
  <si>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</si>
  <si>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</si>
  <si>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</si>
  <si>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</si>
  <si>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</si>
  <si>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</si>
  <si>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</si>
  <si>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</si>
  <si>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</si>
  <si>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</si>
  <si>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</si>
  <si>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</si>
  <si>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</si>
  <si>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</si>
  <si>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</si>
  <si>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</si>
  <si>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</si>
  <si>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</si>
  <si>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</si>
  <si>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</si>
  <si>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</si>
  <si>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</si>
  <si>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</si>
  <si>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</si>
  <si>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</si>
  <si>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</si>
  <si>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</si>
  <si>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</si>
  <si>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</si>
  <si>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</si>
  <si>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</si>
  <si>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</si>
  <si>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</si>
  <si>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</si>
  <si>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</si>
  <si>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</si>
  <si>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</si>
  <si>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</si>
  <si>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</si>
  <si>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</si>
  <si>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</si>
  <si>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</si>
  <si>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</si>
  <si>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</si>
  <si>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</si>
  <si>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</si>
  <si>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</si>
  <si>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</si>
  <si>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</si>
  <si>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</si>
  <si>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</si>
  <si>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</si>
  <si>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</si>
  <si>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</si>
  <si>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</si>
  <si>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</si>
  <si>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</si>
  <si>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</si>
  <si>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</si>
  <si>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</si>
  <si>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</si>
  <si>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</si>
  <si>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</si>
  <si>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</si>
  <si>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</si>
  <si>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</si>
  <si>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</si>
  <si>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</si>
  <si>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</si>
  <si>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</si>
  <si>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</si>
  <si>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</si>
  <si>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</si>
  <si>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</si>
  <si>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</si>
  <si>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</si>
  <si>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</si>
  <si>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</si>
  <si>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</si>
  <si>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</si>
  <si>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</si>
  <si>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</si>
  <si>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</si>
  <si>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</si>
  <si>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</si>
  <si>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</si>
  <si>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</si>
  <si>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</si>
  <si>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</si>
  <si>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</si>
  <si>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</si>
  <si>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</si>
  <si>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</si>
  <si>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</si>
  <si>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</si>
  <si>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</si>
  <si>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</si>
  <si>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</si>
  <si>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</si>
  <si>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</si>
  <si>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</si>
  <si>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</si>
  <si>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</si>
  <si>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</si>
  <si>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</si>
  <si>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</si>
  <si>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</si>
  <si>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</si>
  <si>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</si>
  <si>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</si>
  <si>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</si>
  <si>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</si>
  <si>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</si>
  <si>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</si>
  <si>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</si>
  <si>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</si>
  <si>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</si>
  <si>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</si>
  <si>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</si>
  <si>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</si>
  <si>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</si>
  <si>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</si>
  <si>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</si>
  <si>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</si>
  <si>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</si>
  <si>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</si>
  <si>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</si>
  <si>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</si>
  <si>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</si>
  <si>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</si>
  <si>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</si>
  <si>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</si>
  <si>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</si>
  <si>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</si>
  <si>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</si>
  <si>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</si>
  <si>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</si>
  <si>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</si>
  <si>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</si>
  <si>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</si>
  <si>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</si>
  <si>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</si>
  <si>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</si>
  <si>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</si>
  <si>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</si>
  <si>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</si>
  <si>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</si>
  <si>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</si>
  <si>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</si>
  <si>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</si>
  <si>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</si>
  <si>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</si>
  <si>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</si>
  <si>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</si>
  <si>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</si>
  <si>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</si>
  <si>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</si>
  <si>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</si>
  <si>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</si>
  <si>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</si>
  <si>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</si>
  <si>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</si>
  <si>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</si>
  <si>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</si>
  <si>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</si>
  <si>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</si>
  <si>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</si>
  <si>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</si>
  <si>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</si>
  <si>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</si>
  <si>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</si>
  <si>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</si>
  <si>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</si>
  <si>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</si>
  <si>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</si>
  <si>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</si>
  <si>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</si>
  <si>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</si>
  <si>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</si>
  <si>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</si>
  <si>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</si>
  <si>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</si>
  <si>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</si>
  <si>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</si>
  <si>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</si>
  <si>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</si>
  <si>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</si>
  <si>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</si>
  <si>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</si>
  <si>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</si>
  <si>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</si>
  <si>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</si>
  <si>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</si>
  <si>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</si>
  <si>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</si>
  <si>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</si>
  <si>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</si>
  <si>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</si>
  <si>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</si>
  <si>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</si>
  <si>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</si>
  <si>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</si>
  <si>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</si>
  <si>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</si>
  <si>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</si>
  <si>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</si>
  <si>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</si>
  <si>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</si>
  <si>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</si>
  <si>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</si>
  <si>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</si>
  <si>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</si>
  <si>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</si>
  <si>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</si>
  <si>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</si>
  <si>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</si>
  <si>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</si>
  <si>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</si>
  <si>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</si>
  <si>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</si>
  <si>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</si>
  <si>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</si>
  <si>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</si>
  <si>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</si>
  <si>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</si>
  <si>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</si>
  <si>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</si>
  <si>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</si>
  <si>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</si>
  <si>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</si>
  <si>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</si>
  <si>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</si>
  <si>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</si>
  <si>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</si>
  <si>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</si>
  <si>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</si>
  <si>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</si>
  <si>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</si>
  <si>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</si>
  <si>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</si>
  <si>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</si>
  <si>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</si>
  <si>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</si>
  <si>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</si>
  <si>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</si>
  <si>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</si>
  <si>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</si>
  <si>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</si>
  <si>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</si>
  <si>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</si>
  <si>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</si>
  <si>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</si>
  <si>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</si>
  <si>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</si>
  <si>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</si>
  <si>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</si>
  <si>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</si>
  <si>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</si>
  <si>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</si>
  <si>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</si>
  <si>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</si>
  <si>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</si>
  <si>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</si>
  <si>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</si>
  <si>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</si>
  <si>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</si>
  <si>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</si>
  <si>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</si>
  <si>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</si>
  <si>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</si>
  <si>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</si>
  <si>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</si>
  <si>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</si>
  <si>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</si>
  <si>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</si>
  <si>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</si>
  <si>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</si>
  <si>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</si>
  <si>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</si>
  <si>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</si>
  <si>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</si>
  <si>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</si>
  <si>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</si>
  <si>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</si>
  <si>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</si>
  <si>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</si>
  <si>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</si>
  <si>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</si>
  <si>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</si>
  <si>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</si>
  <si>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</si>
  <si>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</si>
  <si>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</si>
  <si>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</si>
  <si>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</si>
  <si>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</si>
  <si>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</si>
  <si>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</si>
  <si>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</si>
  <si>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</si>
  <si>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</si>
  <si>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</si>
  <si>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</si>
  <si>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</si>
  <si>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</si>
  <si>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</si>
  <si>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</si>
  <si>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</si>
  <si>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</si>
  <si>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</si>
  <si>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</si>
  <si>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</si>
  <si>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</si>
  <si>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</si>
  <si>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</si>
  <si>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</si>
  <si>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</si>
  <si>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</si>
  <si>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</si>
  <si>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</si>
  <si>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</si>
  <si>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</si>
  <si>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</si>
  <si>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</si>
  <si>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</si>
  <si>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</si>
  <si>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</si>
  <si>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</si>
  <si>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</si>
  <si>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</si>
  <si>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</si>
  <si>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</si>
  <si>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</si>
  <si>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</si>
  <si>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</si>
  <si>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</si>
  <si>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</si>
  <si>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</si>
  <si>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</si>
  <si>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</si>
  <si>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</si>
  <si>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</si>
  <si>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</si>
  <si>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</si>
  <si>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</si>
  <si>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</si>
  <si>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</si>
  <si>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</si>
  <si>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</si>
  <si>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</si>
  <si>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</si>
  <si>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</si>
  <si>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</si>
  <si>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</si>
  <si>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</si>
  <si>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</si>
  <si>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</si>
  <si>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</si>
  <si>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</si>
  <si>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</si>
  <si>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</si>
  <si>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</si>
  <si>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</si>
  <si>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</si>
  <si>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</si>
  <si>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</si>
  <si>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</si>
  <si>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</si>
  <si>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</si>
  <si>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</si>
  <si>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</si>
  <si>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</si>
  <si>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</si>
  <si>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</si>
  <si>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</si>
  <si>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</si>
  <si>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</si>
  <si>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</si>
  <si>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</si>
  <si>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</si>
  <si>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</si>
  <si>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</si>
  <si>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</si>
  <si>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</si>
  <si>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</si>
  <si>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</si>
  <si>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</si>
  <si>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</si>
  <si>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</si>
  <si>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</si>
  <si>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</si>
  <si>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</si>
  <si>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</si>
  <si>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</si>
  <si>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</si>
  <si>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</si>
  <si>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</si>
  <si>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</si>
  <si>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</si>
  <si>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</si>
  <si>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</si>
  <si>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</si>
  <si>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</si>
  <si>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</si>
  <si>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</si>
  <si>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</si>
  <si>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</si>
  <si>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</si>
  <si>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</si>
  <si>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</si>
  <si>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</si>
  <si>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</si>
  <si>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</si>
  <si>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</si>
  <si>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</si>
  <si>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</si>
  <si>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</si>
  <si>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</si>
  <si>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</si>
  <si>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</si>
  <si>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</si>
  <si>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</si>
  <si>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</si>
  <si>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</si>
  <si>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</si>
  <si>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</si>
  <si>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</si>
  <si>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</si>
  <si>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</si>
  <si>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</si>
  <si>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</si>
  <si>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</si>
  <si>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</si>
  <si>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</si>
  <si>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</si>
  <si>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</si>
  <si>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</si>
  <si>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</si>
  <si>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</si>
  <si>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</si>
  <si>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</si>
  <si>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</si>
  <si>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</si>
  <si>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</si>
  <si>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</si>
  <si>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</si>
  <si>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</si>
  <si>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</si>
  <si>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</si>
  <si>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</si>
  <si>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</si>
  <si>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</si>
  <si>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</si>
  <si>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</si>
  <si>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</si>
  <si>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</si>
  <si>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</si>
  <si>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</si>
  <si>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</si>
  <si>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</si>
  <si>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</si>
  <si>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</si>
  <si>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</si>
  <si>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</si>
  <si>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</si>
  <si>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</si>
  <si>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</si>
  <si>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</si>
  <si>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</si>
  <si>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</si>
  <si>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</si>
  <si>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</si>
  <si>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</si>
  <si>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</si>
  <si>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</si>
  <si>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</si>
  <si>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</si>
  <si>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</si>
  <si>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</si>
  <si>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</si>
  <si>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</si>
  <si>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</si>
  <si>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</si>
  <si>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</si>
  <si>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</si>
  <si>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</si>
  <si>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</si>
  <si>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</si>
  <si>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</si>
  <si>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</si>
  <si>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</si>
  <si>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</si>
  <si>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</si>
  <si>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</si>
  <si>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</si>
  <si>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</si>
  <si>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</si>
  <si>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</si>
  <si>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</si>
  <si>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</si>
  <si>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</si>
  <si>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</si>
  <si>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</si>
  <si>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</si>
  <si>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</si>
  <si>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</si>
  <si>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</si>
  <si>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</si>
  <si>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</si>
  <si>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</si>
  <si>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</si>
  <si>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</si>
  <si>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</si>
  <si>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</si>
  <si>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</si>
  <si>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</si>
  <si>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</si>
  <si>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</si>
  <si>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</si>
  <si>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</si>
  <si>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</si>
  <si>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</si>
  <si>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</si>
  <si>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</si>
  <si>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</si>
  <si>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</si>
  <si>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</si>
  <si>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</si>
  <si>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</si>
  <si>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</si>
  <si>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</si>
  <si>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</si>
  <si>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</si>
  <si>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</si>
  <si>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</si>
  <si>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</si>
  <si>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</si>
  <si>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</si>
  <si>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</si>
  <si>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</si>
  <si>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</si>
  <si>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</si>
  <si>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</si>
  <si>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</si>
  <si>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</si>
  <si>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</si>
  <si>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</si>
  <si>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</si>
  <si>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</si>
  <si>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</si>
  <si>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</si>
  <si>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</si>
  <si>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</si>
  <si>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</si>
  <si>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</si>
  <si>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</si>
  <si>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</si>
  <si>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</si>
  <si>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</si>
  <si>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</si>
  <si>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</si>
  <si>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</si>
  <si>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</si>
  <si>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</si>
  <si>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</si>
  <si>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</si>
  <si>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</si>
  <si>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</si>
  <si>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</si>
  <si>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</si>
  <si>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</si>
  <si>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</si>
  <si>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</si>
  <si>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</si>
  <si>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</si>
  <si>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</si>
  <si>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</si>
  <si>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</si>
  <si>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</si>
  <si>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</si>
  <si>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</si>
  <si>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</si>
  <si>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</si>
  <si>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</si>
  <si>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</si>
  <si>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</si>
  <si>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</si>
  <si>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</si>
  <si>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</si>
  <si>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</si>
  <si>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</si>
  <si>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</si>
  <si>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</si>
  <si>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</si>
  <si>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</si>
  <si>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</si>
  <si>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</si>
  <si>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</si>
  <si>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</si>
  <si>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</si>
  <si>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</si>
  <si>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</si>
  <si>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</si>
  <si>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</si>
  <si>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</si>
  <si>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</si>
  <si>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</si>
  <si>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</si>
  <si>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</si>
  <si>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</si>
  <si>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</si>
  <si>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</si>
  <si>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</si>
  <si>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</si>
  <si>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</si>
  <si>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</si>
  <si>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</si>
  <si>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</si>
  <si>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</si>
  <si>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</si>
  <si>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</si>
  <si>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</si>
  <si>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</si>
  <si>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</si>
  <si>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</si>
  <si>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</si>
  <si>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</si>
  <si>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</si>
  <si>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</si>
  <si>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</si>
  <si>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</si>
  <si>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</si>
  <si>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</si>
  <si>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</si>
  <si>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</si>
  <si>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</si>
  <si>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</si>
  <si>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</si>
  <si>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</si>
  <si>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</si>
  <si>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</si>
  <si>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</si>
  <si>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</si>
  <si>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</si>
  <si>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</si>
  <si>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</si>
  <si>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</si>
  <si>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</si>
  <si>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</si>
  <si>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</si>
  <si>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</si>
  <si>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</si>
  <si>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</si>
  <si>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</si>
  <si>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</si>
  <si>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</si>
  <si>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</si>
  <si>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</si>
  <si>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</si>
  <si>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</si>
  <si>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</si>
  <si>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</si>
  <si>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</si>
  <si>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</si>
  <si>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</si>
  <si>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</si>
  <si>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</si>
  <si>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</si>
  <si>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</si>
  <si>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</si>
  <si>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</si>
  <si>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</si>
  <si>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</si>
  <si>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</si>
  <si>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</si>
  <si>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</si>
  <si>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</si>
  <si>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</si>
  <si>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</si>
  <si>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</si>
  <si>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</si>
  <si>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</si>
  <si>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</si>
  <si>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</si>
  <si>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</si>
  <si>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</si>
  <si>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</si>
  <si>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</si>
  <si>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</si>
  <si>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</si>
  <si>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</si>
  <si>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</si>
  <si>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</si>
  <si>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</si>
  <si>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</si>
  <si>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</si>
  <si>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</si>
  <si>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</si>
  <si>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</si>
  <si>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</si>
  <si>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</si>
  <si>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</si>
  <si>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</si>
  <si>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</si>
  <si>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</si>
  <si>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</si>
  <si>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</si>
  <si>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</si>
  <si>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</si>
  <si>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</si>
  <si>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</si>
  <si>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</si>
  <si>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</si>
  <si>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</si>
  <si>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</si>
  <si>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</si>
  <si>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</si>
  <si>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</si>
  <si>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</si>
  <si>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</si>
  <si>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</si>
  <si>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</si>
  <si>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</si>
  <si>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</si>
  <si>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</si>
  <si>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</si>
  <si>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</si>
  <si>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</si>
  <si>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</si>
  <si>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</si>
  <si>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</si>
  <si>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</si>
  <si>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</si>
  <si>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</si>
  <si>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</si>
  <si>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</si>
  <si>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</si>
  <si>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</si>
  <si>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</si>
  <si>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</si>
  <si>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</si>
  <si>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</si>
  <si>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</si>
  <si>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</si>
  <si>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</si>
  <si>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</si>
  <si>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</si>
  <si>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</si>
  <si>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</si>
  <si>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</si>
  <si>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</si>
  <si>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</si>
  <si>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</si>
  <si>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</si>
  <si>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</si>
  <si>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</si>
  <si>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</si>
  <si>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</si>
  <si>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</si>
  <si>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</si>
  <si>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</si>
  <si>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</si>
  <si>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</si>
  <si>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</si>
  <si>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</si>
  <si>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</si>
  <si>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</si>
  <si>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</si>
  <si>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</si>
  <si>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</si>
  <si>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</si>
  <si>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</si>
  <si>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</si>
  <si>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</si>
  <si>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</si>
  <si>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</si>
  <si>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</si>
  <si>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</si>
  <si>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</si>
  <si>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</si>
  <si>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</si>
  <si>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</si>
  <si>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</si>
  <si>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</si>
  <si>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</si>
  <si>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</si>
  <si>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</si>
  <si>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</si>
  <si>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</si>
  <si>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</si>
  <si>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</si>
  <si>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</si>
  <si>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</si>
  <si>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</si>
  <si>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</si>
  <si>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</si>
  <si>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</si>
  <si>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</si>
  <si>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</si>
  <si>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</si>
  <si>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</si>
  <si>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</si>
  <si>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</si>
  <si>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</si>
  <si>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</si>
  <si>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</si>
  <si>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</si>
  <si>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</si>
  <si>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</si>
  <si>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</si>
  <si>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</si>
  <si>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</si>
  <si>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</si>
  <si>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</si>
  <si>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</si>
  <si>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</si>
  <si>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</si>
  <si>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</si>
  <si>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</si>
  <si>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</si>
  <si>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</si>
  <si>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</si>
  <si>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</si>
  <si>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</si>
  <si>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</si>
  <si>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</si>
  <si>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</si>
  <si>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</si>
  <si>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</si>
  <si>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</si>
  <si>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</si>
  <si>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</si>
  <si>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</si>
  <si>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</si>
  <si>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</si>
  <si>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</si>
  <si>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</si>
  <si>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</si>
  <si>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</si>
  <si>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</si>
  <si>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</si>
  <si>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</si>
  <si>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</si>
  <si>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</si>
  <si>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</si>
  <si>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</si>
  <si>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</si>
  <si>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</si>
  <si>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</si>
  <si>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</si>
  <si>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</si>
  <si>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</si>
  <si>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</si>
  <si>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</si>
  <si>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</si>
  <si>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</si>
  <si>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</si>
  <si>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</si>
  <si>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</si>
  <si>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</si>
  <si>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</si>
  <si>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</si>
  <si>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</si>
  <si>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</si>
  <si>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</si>
  <si>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</si>
  <si>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</si>
  <si>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</si>
  <si>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</si>
  <si>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</si>
  <si>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</si>
  <si>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</si>
  <si>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</si>
  <si>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</si>
  <si>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</si>
  <si>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</si>
  <si>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</si>
  <si>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</si>
  <si>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</si>
  <si>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</si>
  <si>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</si>
  <si>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</si>
  <si>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</si>
  <si>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</si>
  <si>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</si>
  <si>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</si>
  <si>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</si>
  <si>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</si>
  <si>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</si>
  <si>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</si>
  <si>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</si>
  <si>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</si>
  <si>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</si>
  <si>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</si>
  <si>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</si>
  <si>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</si>
  <si>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</si>
  <si>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</si>
  <si>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</si>
  <si>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</si>
  <si>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</si>
  <si>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</si>
  <si>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</si>
  <si>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</si>
  <si>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</si>
  <si>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</si>
  <si>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</si>
  <si>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</si>
  <si>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</si>
  <si>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</si>
  <si>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</si>
  <si>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</si>
  <si>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</si>
  <si>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</si>
  <si>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</si>
  <si>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</si>
  <si>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</si>
  <si>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</si>
  <si>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</si>
  <si>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</si>
  <si>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</si>
  <si>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</si>
  <si>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</si>
  <si>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</si>
  <si>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</si>
  <si>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</si>
  <si>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</si>
  <si>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</si>
  <si>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</si>
  <si>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</si>
  <si>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</si>
  <si>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</si>
  <si>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</si>
  <si>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</si>
  <si>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</si>
  <si>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</si>
  <si>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</si>
  <si>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</si>
  <si>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</si>
  <si>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</si>
  <si>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</si>
  <si>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</si>
  <si>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</si>
  <si>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</si>
  <si>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</si>
  <si>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</si>
  <si>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</si>
  <si>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</si>
  <si>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</si>
  <si>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</si>
  <si>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</si>
  <si>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</si>
  <si>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</si>
  <si>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</si>
  <si>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</si>
  <si>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</si>
  <si>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</si>
  <si>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</si>
  <si>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</si>
  <si>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</si>
  <si>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</si>
  <si>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</si>
  <si>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</si>
  <si>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</si>
  <si>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</si>
  <si>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</si>
  <si>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</si>
  <si>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</si>
  <si>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</si>
  <si>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</si>
  <si>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</si>
  <si>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</si>
  <si>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</si>
  <si>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</si>
  <si>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</si>
  <si>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</si>
  <si>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</si>
  <si>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</si>
  <si>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</si>
  <si>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</si>
  <si>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</si>
  <si>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</si>
  <si>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</si>
  <si>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</si>
  <si>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</si>
  <si>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</si>
  <si>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</si>
  <si>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</si>
  <si>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</si>
  <si>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</si>
  <si>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</si>
  <si>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</si>
  <si>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</si>
  <si>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</si>
  <si>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</si>
  <si>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</si>
  <si>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</si>
  <si>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</si>
  <si>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</si>
  <si>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</si>
  <si>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</si>
  <si>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</si>
  <si>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</si>
  <si>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</si>
  <si>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</si>
  <si>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</si>
  <si>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</si>
  <si>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</si>
  <si>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</si>
  <si>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</si>
  <si>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</si>
  <si>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</si>
  <si>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</si>
  <si>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</si>
  <si>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</si>
  <si>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</si>
  <si>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</si>
  <si>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</si>
  <si>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</si>
  <si>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</si>
  <si>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</si>
  <si>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</si>
  <si>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</si>
  <si>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</si>
  <si>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</si>
  <si>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</si>
  <si>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</si>
  <si>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</si>
  <si>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</si>
  <si>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</si>
  <si>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</si>
  <si>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</si>
  <si>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</si>
  <si>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</si>
  <si>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</si>
  <si>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</si>
  <si>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</si>
  <si>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</si>
  <si>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</si>
  <si>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</si>
  <si>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</si>
  <si>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</si>
  <si>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</si>
  <si>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</si>
  <si>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</si>
  <si>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</si>
  <si>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</si>
  <si>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</si>
  <si>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</si>
  <si>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</si>
  <si>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</si>
  <si>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</si>
  <si>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</si>
  <si>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</si>
  <si>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</si>
  <si>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</si>
  <si>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</si>
  <si>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</si>
  <si>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</si>
  <si>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</si>
  <si>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</si>
  <si>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</si>
  <si>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</si>
  <si>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</si>
  <si>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</si>
  <si>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</si>
  <si>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</si>
  <si>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</si>
  <si>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</si>
  <si>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</si>
  <si>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</si>
  <si>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</si>
  <si>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</si>
  <si>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</si>
  <si>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</si>
  <si>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</si>
  <si>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</si>
  <si>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</si>
  <si>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</si>
  <si>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</si>
  <si>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</si>
  <si>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</si>
  <si>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</si>
  <si>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</si>
  <si>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</si>
  <si>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</si>
  <si>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</si>
  <si>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</si>
  <si>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</si>
  <si>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</si>
  <si>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</si>
  <si>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</si>
  <si>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</si>
  <si>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</si>
  <si>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</si>
  <si>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</si>
  <si>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</si>
  <si>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</si>
  <si>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</si>
  <si>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</si>
  <si>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</si>
  <si>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</si>
  <si>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</si>
  <si>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</si>
  <si>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</si>
  <si>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</si>
  <si>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</si>
  <si>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</si>
  <si>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</si>
  <si>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</si>
  <si>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</si>
  <si>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</si>
  <si>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</si>
  <si>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</si>
  <si>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</si>
  <si>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</si>
  <si>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</si>
  <si>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</si>
  <si>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</si>
  <si>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</si>
  <si>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</si>
  <si>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</si>
  <si>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</si>
  <si>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</si>
  <si>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</si>
  <si>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</si>
  <si>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</si>
  <si>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</si>
  <si>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</si>
  <si>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</si>
  <si>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</si>
  <si>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</si>
  <si>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</si>
  <si>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</si>
  <si>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</si>
  <si>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</si>
  <si>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</si>
  <si>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</si>
  <si>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</si>
  <si>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</si>
  <si>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</si>
  <si>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</si>
  <si>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</si>
  <si>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</si>
  <si>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</si>
  <si>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</si>
  <si>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</si>
  <si>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</si>
  <si>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</si>
  <si>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</si>
  <si>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</si>
  <si>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</si>
  <si>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</si>
  <si>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</si>
  <si>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</si>
  <si>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</si>
  <si>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</si>
  <si>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</si>
  <si>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</si>
  <si>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</si>
  <si>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</si>
  <si>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</si>
  <si>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</si>
  <si>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</si>
  <si>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</si>
  <si>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</si>
  <si>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</si>
  <si>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</si>
  <si>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</si>
  <si>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</si>
  <si>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</si>
  <si>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</si>
  <si>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</si>
  <si>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</si>
  <si>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</si>
  <si>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</si>
  <si>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</si>
  <si>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</si>
  <si>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</si>
  <si>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</si>
  <si>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</si>
  <si>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</si>
  <si>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</si>
  <si>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</si>
  <si>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</si>
  <si>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</si>
  <si>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</si>
  <si>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</si>
  <si>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</si>
  <si>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</si>
  <si>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</si>
  <si>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</si>
  <si>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</si>
  <si>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</si>
  <si>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</si>
  <si>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</si>
  <si>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</si>
  <si>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</si>
  <si>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</si>
  <si>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</si>
  <si>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</si>
  <si>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</si>
  <si>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</si>
  <si>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</si>
  <si>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</si>
  <si>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</si>
  <si>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</si>
  <si>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</si>
  <si>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</si>
  <si>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</si>
  <si>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</si>
  <si>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</si>
  <si>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</si>
  <si>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</si>
  <si>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</si>
  <si>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</si>
  <si>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</si>
  <si>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</si>
  <si>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</si>
  <si>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</si>
  <si>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</si>
  <si>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</si>
  <si>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</si>
  <si>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</si>
  <si>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</si>
  <si>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</si>
  <si>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</si>
  <si>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</si>
  <si>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</si>
  <si>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</si>
  <si>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</si>
  <si>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</si>
  <si>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</si>
  <si>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</si>
  <si>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</si>
  <si>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</si>
  <si>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</si>
  <si>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</si>
  <si>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</si>
  <si>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</si>
  <si>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</si>
  <si>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</si>
  <si>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</si>
  <si>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</si>
  <si>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</si>
  <si>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</si>
  <si>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</si>
  <si>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</si>
  <si>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</si>
  <si>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</si>
  <si>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</si>
  <si>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</si>
  <si>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</si>
  <si>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</si>
  <si>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</si>
  <si>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</si>
  <si>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</si>
  <si>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</si>
  <si>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</si>
  <si>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</si>
  <si>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</si>
  <si>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</si>
  <si>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</si>
  <si>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</si>
  <si>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</si>
  <si>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</si>
  <si>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</si>
  <si>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</si>
  <si>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</si>
  <si>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</si>
  <si>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</si>
  <si>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</si>
  <si>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</si>
  <si>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</si>
  <si>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</si>
  <si>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</si>
  <si>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</si>
  <si>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</si>
  <si>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</si>
  <si>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</si>
  <si>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</si>
  <si>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</si>
  <si>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</si>
  <si>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</si>
  <si>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</si>
  <si>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</si>
  <si>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</si>
  <si>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</si>
  <si>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</si>
  <si>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</si>
  <si>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</si>
  <si>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</si>
  <si>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</si>
  <si>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</si>
  <si>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</si>
  <si>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</si>
  <si>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</si>
  <si>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</si>
  <si>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</si>
  <si>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</si>
  <si>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</si>
  <si>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</si>
  <si>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</si>
  <si>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</si>
  <si>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</si>
  <si>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</si>
  <si>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</si>
  <si>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</si>
  <si>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</si>
  <si>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</si>
  <si>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</si>
  <si>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</si>
  <si>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</si>
  <si>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</si>
  <si>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</si>
  <si>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</si>
  <si>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</si>
  <si>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</si>
  <si>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</si>
  <si>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</si>
  <si>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</si>
  <si>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</si>
  <si>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</si>
  <si>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</si>
  <si>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</si>
  <si>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</si>
  <si>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</si>
  <si>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</si>
  <si>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</si>
  <si>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</si>
  <si>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</si>
  <si>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</si>
  <si>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</si>
  <si>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</si>
  <si>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</si>
  <si>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</si>
  <si>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</si>
  <si>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</si>
  <si>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</si>
  <si>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</si>
  <si>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</si>
  <si>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</si>
  <si>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</si>
  <si>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</si>
  <si>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</si>
  <si>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</si>
  <si>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</si>
  <si>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</si>
  <si>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</si>
  <si>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</si>
  <si>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</si>
  <si>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</si>
  <si>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</si>
  <si>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</si>
  <si>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</si>
  <si>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</si>
  <si>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</si>
  <si>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</si>
  <si>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</si>
  <si>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</si>
  <si>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</si>
  <si>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</si>
  <si>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</si>
  <si>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</si>
  <si>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</si>
  <si>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</si>
  <si>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</si>
  <si>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</si>
  <si>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</si>
  <si>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</si>
  <si>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</si>
  <si>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</si>
  <si>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</si>
  <si>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</si>
  <si>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</si>
  <si>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</si>
  <si>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</si>
  <si>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</si>
  <si>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</si>
  <si>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</si>
  <si>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</si>
  <si>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</si>
  <si>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</si>
  <si>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</si>
  <si>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</si>
  <si>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</si>
  <si>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</si>
  <si>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</si>
  <si>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</si>
  <si>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</si>
  <si>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</si>
  <si>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</si>
  <si>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</si>
  <si>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</si>
  <si>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</si>
  <si>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</si>
  <si>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</si>
  <si>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</si>
  <si>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</si>
  <si>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</si>
  <si>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</si>
  <si>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</si>
  <si>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</si>
  <si>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</si>
  <si>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</si>
  <si>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</si>
  <si>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</si>
  <si>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</si>
  <si>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</si>
  <si>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</si>
  <si>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</si>
  <si>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</si>
  <si>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</si>
  <si>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</si>
  <si>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</si>
  <si>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</si>
  <si>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</si>
  <si>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</si>
  <si>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</si>
  <si>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</si>
  <si>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</si>
  <si>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</si>
  <si>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</si>
  <si>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</si>
  <si>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</si>
  <si>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</si>
  <si>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</si>
  <si>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</si>
  <si>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</si>
  <si>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</si>
  <si>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</si>
  <si>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</si>
  <si>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</si>
  <si>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</si>
  <si>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</si>
  <si>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</si>
  <si>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</si>
  <si>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</si>
  <si>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</si>
  <si>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</si>
  <si>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</si>
  <si>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</si>
  <si>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</si>
  <si>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</si>
  <si>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</si>
  <si>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</si>
  <si>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</si>
  <si>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</si>
  <si>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</si>
  <si>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</si>
  <si>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</si>
  <si>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</si>
  <si>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</si>
  <si>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</si>
  <si>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</si>
  <si>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</si>
  <si>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</si>
  <si>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</si>
  <si>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</si>
  <si>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</si>
  <si>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</si>
  <si>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</si>
  <si>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</si>
  <si>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</si>
  <si>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</si>
  <si>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</si>
  <si>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</si>
  <si>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</si>
  <si>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</si>
  <si>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</si>
  <si>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</si>
  <si>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</si>
  <si>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</si>
  <si>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</si>
  <si>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</si>
  <si>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</si>
  <si>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</si>
  <si>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</si>
  <si>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</si>
  <si>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</si>
  <si>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</si>
  <si>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</si>
  <si>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</si>
  <si>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</si>
  <si>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</si>
  <si>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</si>
  <si>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</si>
  <si>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</si>
  <si>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</si>
  <si>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</si>
  <si>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</si>
  <si>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</si>
  <si>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</si>
  <si>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</si>
  <si>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</si>
  <si>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</si>
  <si>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</si>
  <si>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</si>
  <si>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</si>
  <si>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</si>
  <si>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</si>
  <si>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</si>
  <si>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</si>
  <si>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</si>
  <si>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</si>
  <si>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</si>
  <si>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</si>
  <si>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</si>
  <si>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</si>
  <si>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</si>
  <si>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</si>
  <si>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</si>
  <si>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</si>
  <si>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</si>
  <si>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</si>
  <si>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</si>
  <si>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</si>
  <si>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</si>
  <si>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</si>
  <si>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</si>
  <si>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</si>
  <si>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</si>
  <si>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</si>
  <si>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</si>
  <si>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</si>
  <si>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</si>
  <si>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</si>
  <si>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</si>
  <si>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</si>
  <si>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</si>
  <si>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</si>
  <si>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</si>
  <si>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</si>
  <si>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</si>
  <si>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</si>
  <si>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</si>
  <si>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</si>
  <si>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</si>
  <si>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</si>
  <si>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</si>
  <si>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</si>
  <si>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</si>
  <si>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</si>
  <si>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</si>
  <si>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</si>
  <si>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</si>
  <si>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</si>
  <si>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</si>
  <si>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</si>
  <si>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</si>
  <si>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</si>
  <si>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</si>
  <si>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</si>
  <si>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</si>
  <si>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</si>
  <si>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</si>
  <si>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</si>
  <si>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</si>
  <si>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</si>
  <si>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</si>
  <si>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</si>
  <si>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</si>
  <si>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</si>
  <si>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</si>
  <si>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</si>
  <si>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</si>
  <si>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</si>
  <si>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</si>
  <si>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</si>
  <si>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</si>
  <si>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</si>
  <si>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</si>
  <si>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</si>
  <si>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</si>
  <si>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</si>
  <si>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</si>
  <si>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</si>
  <si>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</si>
  <si>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</si>
  <si>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</si>
  <si>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</si>
  <si>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</si>
  <si>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</si>
  <si>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</si>
  <si>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</si>
  <si>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</si>
  <si>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</si>
  <si>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</si>
  <si>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</si>
  <si>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</si>
  <si>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</si>
  <si>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</si>
  <si>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</si>
  <si>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</si>
  <si>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</si>
  <si>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</si>
  <si>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</si>
  <si>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</si>
  <si>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</si>
  <si>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</si>
  <si>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</si>
  <si>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</si>
  <si>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</si>
  <si>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</si>
  <si>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</si>
  <si>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</si>
  <si>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</si>
  <si>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</si>
  <si>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</si>
  <si>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</si>
  <si>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</si>
  <si>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</si>
  <si>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</si>
  <si>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</si>
  <si>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</si>
  <si>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</si>
  <si>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</si>
  <si>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</si>
  <si>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</si>
  <si>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</si>
  <si>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</si>
  <si>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</si>
  <si>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</si>
  <si>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</si>
  <si>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</si>
  <si>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</si>
  <si>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</si>
  <si>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</si>
  <si>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</si>
  <si>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</si>
  <si>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</si>
  <si>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</si>
  <si>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</si>
  <si>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</si>
  <si>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</si>
  <si>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</si>
  <si>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</si>
  <si>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</si>
  <si>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</si>
  <si>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</si>
  <si>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</si>
  <si>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</si>
  <si>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</si>
  <si>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</si>
  <si>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</si>
  <si>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</si>
  <si>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</si>
  <si>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</si>
  <si>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</si>
  <si>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</si>
  <si>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</si>
  <si>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</si>
  <si>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</si>
  <si>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</si>
  <si>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</si>
  <si>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</si>
  <si>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</si>
  <si>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</si>
  <si>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</si>
  <si>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</si>
  <si>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</si>
  <si>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</si>
  <si>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</si>
  <si>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</si>
  <si>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</si>
  <si>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</si>
  <si>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</si>
  <si>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</si>
  <si>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</si>
  <si>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</si>
  <si>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</si>
  <si>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</si>
  <si>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</si>
  <si>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</si>
  <si>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</si>
  <si>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</si>
  <si>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</si>
  <si>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</si>
  <si>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</si>
  <si>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</si>
  <si>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</si>
  <si>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</si>
  <si>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</si>
  <si>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</si>
  <si>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</si>
  <si>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</si>
  <si>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</si>
  <si>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</si>
  <si>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</si>
  <si>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</si>
  <si>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</si>
  <si>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</si>
  <si>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</si>
  <si>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</si>
  <si>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</si>
  <si>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</si>
  <si>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</si>
  <si>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</si>
  <si>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</si>
  <si>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</si>
  <si>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</si>
  <si>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</si>
  <si>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</si>
  <si>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</si>
  <si>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</si>
  <si>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</si>
  <si>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</si>
  <si>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</si>
  <si>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</si>
  <si>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</si>
  <si>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</si>
  <si>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</si>
  <si>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</si>
  <si>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</si>
  <si>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</si>
  <si>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</si>
  <si>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</si>
  <si>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</si>
  <si>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</si>
  <si>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</si>
  <si>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</si>
  <si>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</si>
  <si>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</si>
  <si>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</si>
  <si>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</si>
  <si>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</si>
  <si>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</si>
  <si>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</si>
  <si>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</si>
  <si>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</si>
  <si>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</si>
  <si>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</si>
  <si>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</si>
  <si>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</si>
  <si>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</si>
  <si>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</si>
  <si>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</si>
  <si>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</si>
  <si>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</si>
  <si>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</si>
  <si>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</si>
  <si>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</si>
  <si>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</si>
  <si>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</si>
  <si>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</si>
  <si>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</si>
  <si>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</si>
  <si>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</si>
  <si>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</si>
  <si>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</si>
  <si>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</si>
  <si>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</si>
  <si>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</si>
  <si>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</si>
  <si>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</si>
  <si>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</si>
  <si>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</si>
  <si>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</si>
  <si>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</si>
  <si>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</si>
  <si>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</si>
  <si>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</si>
  <si>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</si>
  <si>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</si>
  <si>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</si>
  <si>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</si>
  <si>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</si>
  <si>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</si>
  <si>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</si>
  <si>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</si>
  <si>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</si>
  <si>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</si>
  <si>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</si>
  <si>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</si>
  <si>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</si>
  <si>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</si>
  <si>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</si>
  <si>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</si>
  <si>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</si>
  <si>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</si>
  <si>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</si>
  <si>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</si>
  <si>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</si>
  <si>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</si>
  <si>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</si>
  <si>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</si>
  <si>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</si>
  <si>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</si>
  <si>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</si>
  <si>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</si>
  <si>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</si>
  <si>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</si>
  <si>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</si>
  <si>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</si>
  <si>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</si>
  <si>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</si>
  <si>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</si>
  <si>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</si>
  <si>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</si>
  <si>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</si>
  <si>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</si>
  <si>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</si>
  <si>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</si>
  <si>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</si>
  <si>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</si>
  <si>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</si>
  <si>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</si>
  <si>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</si>
  <si>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</si>
  <si>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</si>
  <si>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</si>
  <si>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</si>
  <si>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</si>
  <si>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</si>
  <si>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</si>
  <si>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</si>
  <si>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</si>
  <si>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</si>
  <si>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</si>
  <si>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</si>
  <si>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</si>
  <si>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</si>
  <si>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</si>
  <si>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</si>
  <si>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</si>
  <si>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</si>
  <si>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</si>
  <si>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</si>
  <si>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</si>
  <si>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</si>
  <si>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</si>
  <si>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</si>
  <si>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</si>
  <si>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</si>
  <si>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</si>
  <si>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</si>
  <si>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</si>
  <si>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</si>
  <si>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</si>
  <si>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</si>
  <si>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</si>
  <si>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</si>
  <si>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</si>
  <si>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</si>
  <si>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</si>
  <si>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</si>
  <si>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</si>
  <si>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</si>
  <si>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</si>
  <si>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</si>
  <si>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</si>
  <si>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</si>
  <si>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</si>
  <si>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</si>
  <si>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</si>
  <si>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</si>
  <si>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</si>
  <si>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</si>
  <si>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</si>
  <si>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</si>
  <si>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</si>
  <si>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</si>
  <si>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</si>
  <si>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</si>
  <si>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</si>
  <si>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</si>
  <si>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</si>
  <si>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</si>
  <si>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</si>
  <si>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</si>
  <si>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</si>
  <si>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</si>
  <si>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</si>
  <si>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</si>
  <si>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</si>
  <si>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</si>
  <si>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</si>
  <si>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</si>
  <si>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</si>
  <si>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</si>
  <si>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</si>
  <si>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</si>
  <si>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</si>
  <si>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</si>
  <si>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</si>
  <si>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</si>
  <si>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</si>
  <si>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</si>
  <si>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</si>
  <si>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</si>
  <si>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</si>
  <si>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</si>
  <si>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</si>
  <si>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</si>
  <si>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</si>
  <si>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</si>
  <si>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</si>
  <si>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</si>
  <si>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</si>
  <si>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</si>
  <si>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</si>
  <si>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</si>
  <si>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</si>
  <si>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</si>
  <si>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</si>
  <si>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</si>
  <si>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</si>
  <si>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</si>
  <si>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</si>
  <si>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</si>
  <si>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</si>
  <si>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</si>
  <si>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</si>
  <si>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</si>
  <si>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</si>
  <si>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</si>
  <si>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</si>
  <si>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</si>
  <si>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</si>
  <si>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</si>
  <si>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</si>
  <si>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</si>
  <si>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</si>
  <si>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</si>
  <si>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</si>
  <si>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</si>
  <si>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</si>
  <si>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</si>
  <si>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</si>
  <si>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</si>
  <si>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</si>
  <si>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</si>
  <si>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</si>
  <si>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</si>
  <si>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</si>
  <si>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</si>
  <si>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</si>
  <si>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</si>
  <si>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</si>
  <si>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</si>
  <si>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</si>
  <si>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</si>
  <si>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</si>
  <si>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</si>
  <si>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</si>
  <si>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</si>
  <si>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</si>
  <si>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</si>
  <si>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</si>
  <si>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</si>
  <si>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</si>
  <si>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</si>
  <si>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</si>
  <si>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</si>
  <si>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</si>
  <si>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</si>
  <si>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</si>
  <si>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</si>
  <si>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</si>
  <si>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</si>
  <si>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</si>
  <si>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</si>
  <si>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</si>
  <si>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</si>
  <si>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</si>
  <si>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</si>
  <si>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</si>
  <si>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</si>
  <si>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</si>
  <si>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</si>
  <si>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</si>
  <si>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</si>
  <si>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</si>
  <si>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</si>
  <si>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</si>
  <si>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</si>
  <si>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</si>
  <si>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</si>
  <si>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</si>
  <si>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</si>
  <si>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</si>
  <si>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</si>
  <si>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</si>
  <si>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</si>
  <si>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</si>
  <si>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</si>
  <si>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</si>
  <si>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</si>
  <si>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</si>
  <si>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</si>
  <si>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</si>
  <si>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</si>
  <si>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</si>
  <si>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</si>
  <si>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</si>
  <si>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</si>
  <si>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</si>
  <si>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</si>
  <si>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</si>
  <si>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</si>
  <si>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</si>
  <si>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</si>
  <si>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</si>
  <si>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</si>
  <si>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</si>
  <si>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</si>
  <si>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</si>
  <si>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</si>
  <si>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</si>
  <si>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</si>
  <si>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</si>
  <si>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</si>
  <si>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</si>
  <si>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</si>
  <si>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</si>
  <si>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</si>
  <si>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</si>
  <si>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</si>
  <si>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</si>
  <si>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</si>
  <si>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</si>
  <si>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</si>
  <si>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</si>
  <si>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</si>
  <si>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</si>
  <si>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</si>
  <si>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</si>
  <si>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</si>
  <si>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</si>
  <si>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</si>
  <si>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</si>
  <si>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</si>
  <si>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</si>
  <si>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</si>
  <si>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</si>
  <si>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</si>
  <si>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</si>
  <si>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</si>
  <si>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</si>
  <si>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</si>
  <si>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</si>
  <si>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</si>
  <si>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</si>
  <si>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</si>
  <si>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</si>
  <si>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</si>
  <si>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</si>
  <si>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</si>
  <si>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</si>
  <si>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</si>
  <si>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</si>
  <si>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</si>
  <si>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</si>
  <si>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</si>
  <si>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</si>
  <si>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</si>
  <si>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</si>
  <si>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</si>
  <si>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</si>
  <si>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</si>
  <si>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</si>
  <si>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</si>
  <si>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</si>
  <si>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</si>
  <si>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</si>
  <si>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</si>
  <si>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</si>
  <si>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</si>
  <si>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</si>
  <si>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</si>
  <si>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</si>
  <si>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</si>
  <si>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</si>
  <si>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</si>
  <si>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</si>
  <si>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</si>
  <si>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</si>
  <si>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</si>
  <si>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</si>
  <si>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</si>
  <si>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</si>
  <si>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</si>
  <si>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</si>
  <si>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</si>
  <si>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</si>
  <si>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</si>
  <si>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</si>
  <si>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</si>
  <si>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</si>
  <si>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</si>
  <si>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</si>
  <si>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</si>
  <si>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</si>
  <si>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</si>
  <si>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</si>
  <si>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</si>
  <si>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</si>
  <si>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</si>
  <si>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</si>
  <si>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</si>
  <si>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</si>
  <si>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</si>
  <si>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</si>
  <si>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</si>
  <si>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</si>
  <si>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</si>
  <si>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</si>
  <si>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</si>
  <si>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</si>
  <si>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</si>
  <si>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</si>
  <si>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</si>
  <si>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</si>
  <si>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</si>
  <si>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</si>
  <si>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</si>
  <si>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</si>
  <si>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</si>
  <si>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</si>
  <si>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</si>
  <si>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</si>
  <si>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</si>
  <si>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</si>
  <si>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</si>
  <si>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</si>
  <si>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</si>
  <si>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</si>
  <si>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</si>
  <si>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</si>
  <si>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</si>
  <si>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</si>
  <si>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</si>
  <si>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</si>
  <si>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</si>
  <si>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</si>
  <si>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</si>
  <si>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</si>
  <si>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</si>
  <si>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</si>
  <si>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</si>
  <si>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</si>
  <si>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</si>
  <si>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</si>
  <si>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</si>
  <si>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</si>
  <si>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</si>
  <si>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</si>
  <si>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</si>
  <si>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</si>
  <si>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</si>
  <si>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</si>
  <si>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</si>
  <si>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</si>
  <si>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</si>
  <si>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</si>
  <si>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</si>
  <si>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</si>
  <si>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</si>
  <si>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</si>
  <si>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</si>
  <si>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</si>
  <si>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</si>
  <si>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</si>
  <si>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</si>
  <si>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</si>
  <si>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</si>
  <si>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</si>
  <si>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</si>
  <si>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</si>
  <si>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</si>
  <si>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</si>
  <si>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</si>
  <si>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</si>
  <si>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</si>
  <si>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</si>
  <si>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</si>
  <si>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</si>
  <si>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</si>
  <si>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</si>
  <si>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</si>
  <si>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</si>
  <si>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</si>
  <si>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</si>
  <si>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</si>
  <si>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</si>
  <si>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</si>
  <si>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</si>
  <si>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</si>
  <si>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</si>
  <si>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</si>
  <si>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</si>
  <si>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</si>
  <si>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</si>
  <si>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</si>
  <si>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</si>
  <si>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</si>
  <si>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</si>
  <si>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</si>
  <si>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</si>
  <si>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</si>
  <si>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</si>
  <si>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</si>
  <si>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</si>
  <si>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</si>
  <si>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</si>
  <si>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</si>
  <si>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</si>
  <si>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</si>
  <si>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</si>
  <si>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</si>
  <si>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</si>
  <si>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</si>
  <si>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</si>
  <si>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</si>
  <si>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</si>
  <si>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</si>
  <si>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</si>
  <si>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</si>
  <si>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</si>
  <si>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</si>
  <si>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</si>
  <si>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</si>
  <si>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</si>
  <si>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</si>
  <si>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</si>
  <si>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</si>
  <si>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</si>
  <si>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</si>
  <si>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</si>
  <si>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</si>
  <si>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</si>
  <si>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</si>
  <si>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</si>
  <si>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</si>
  <si>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</si>
  <si>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</si>
  <si>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</si>
  <si>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</si>
  <si>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</si>
  <si>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</si>
  <si>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</si>
  <si>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</si>
  <si>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</si>
  <si>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</si>
  <si>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</si>
  <si>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</si>
  <si>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</si>
  <si>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</si>
  <si>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</si>
  <si>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</si>
  <si>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</si>
  <si>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</si>
  <si>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</si>
  <si>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</si>
  <si>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</si>
  <si>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</si>
  <si>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</si>
  <si>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</si>
  <si>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</si>
  <si>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</si>
  <si>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</si>
  <si>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</si>
  <si>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</si>
  <si>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</si>
  <si>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</si>
  <si>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</si>
  <si>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</si>
  <si>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</si>
  <si>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</si>
  <si>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</si>
  <si>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</si>
  <si>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</si>
  <si>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</si>
  <si>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</si>
  <si>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</si>
  <si>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</si>
  <si>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</si>
  <si>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</si>
  <si>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</si>
  <si>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</si>
  <si>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</si>
  <si>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</si>
  <si>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</si>
  <si>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</si>
  <si>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</si>
  <si>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</si>
  <si>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</si>
  <si>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</si>
  <si>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</si>
  <si>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</si>
  <si>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</si>
  <si>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</si>
  <si>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</si>
  <si>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</si>
  <si>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</si>
  <si>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</si>
  <si>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</si>
  <si>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</si>
  <si>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</si>
  <si>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</si>
  <si>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</si>
  <si>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</si>
  <si>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</si>
  <si>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</si>
  <si>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</si>
  <si>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</si>
  <si>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</si>
  <si>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</si>
  <si>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</si>
  <si>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</si>
  <si>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</si>
  <si>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</si>
  <si>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</si>
  <si>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</si>
  <si>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</si>
  <si>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</si>
  <si>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</si>
  <si>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</si>
  <si>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</si>
  <si>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</si>
  <si>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</si>
  <si>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</si>
  <si>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</si>
  <si>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</si>
  <si>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</si>
  <si>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</si>
  <si>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</si>
  <si>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</si>
  <si>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</si>
  <si>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</si>
  <si>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</si>
  <si>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</si>
  <si>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</si>
  <si>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</si>
  <si>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</si>
  <si>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</si>
  <si>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</si>
  <si>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</si>
  <si>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</si>
  <si>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</si>
  <si>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</si>
  <si>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</si>
  <si>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</si>
  <si>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</si>
  <si>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</si>
  <si>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</si>
  <si>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</si>
  <si>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</si>
  <si>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</si>
  <si>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</si>
  <si>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</si>
  <si>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</si>
  <si>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</si>
  <si>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</si>
  <si>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</si>
  <si>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</si>
  <si>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</si>
  <si>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</si>
  <si>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</si>
  <si>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</si>
  <si>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</si>
  <si>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</si>
  <si>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</si>
  <si>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</si>
  <si>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</si>
  <si>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</si>
  <si>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</si>
  <si>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</si>
  <si>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</si>
  <si>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</si>
  <si>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</si>
  <si>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</si>
  <si>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</si>
  <si>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</si>
  <si>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</si>
  <si>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</si>
  <si>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</si>
  <si>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</si>
  <si>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</si>
  <si>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</si>
  <si>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</si>
  <si>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</si>
  <si>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</si>
  <si>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</si>
  <si>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</si>
  <si>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</si>
  <si>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</si>
  <si>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</si>
  <si>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</si>
  <si>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</si>
  <si>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</si>
  <si>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</si>
  <si>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</si>
  <si>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</si>
  <si>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</si>
  <si>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</si>
  <si>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</si>
  <si>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</si>
  <si>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</si>
  <si>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</si>
  <si>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</si>
  <si>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</si>
  <si>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</si>
  <si>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</si>
  <si>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</si>
  <si>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</si>
  <si>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</si>
  <si>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</si>
  <si>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</si>
  <si>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</si>
  <si>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</si>
  <si>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</si>
  <si>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</si>
  <si>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</si>
  <si>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</si>
  <si>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</si>
  <si>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</si>
  <si>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</si>
  <si>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</si>
  <si>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</si>
  <si>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</si>
  <si>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</si>
  <si>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</si>
  <si>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</si>
  <si>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</si>
  <si>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</si>
  <si>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</si>
  <si>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</si>
  <si>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</si>
  <si>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</si>
  <si>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</si>
  <si>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</si>
  <si>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</si>
  <si>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</si>
  <si>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</si>
  <si>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</si>
  <si>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</si>
  <si>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</si>
  <si>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</si>
  <si>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</si>
  <si>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</si>
  <si>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</si>
  <si>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</si>
  <si>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</si>
  <si>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</si>
  <si>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</si>
  <si>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</si>
  <si>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</si>
  <si>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</si>
  <si>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</si>
  <si>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</si>
  <si>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</si>
  <si>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</si>
  <si>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</si>
  <si>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</si>
  <si>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</si>
  <si>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</si>
  <si>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</si>
  <si>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</si>
  <si>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</si>
  <si>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</si>
  <si>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</si>
  <si>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</si>
  <si>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</si>
  <si>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</si>
  <si>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</si>
  <si>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</si>
  <si>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</si>
  <si>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</si>
  <si>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</si>
  <si>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</si>
  <si>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</si>
  <si>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</si>
  <si>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</si>
  <si>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</si>
  <si>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</si>
  <si>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</si>
  <si>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</si>
  <si>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</si>
  <si>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</si>
  <si>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</si>
  <si>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</si>
  <si>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</si>
  <si>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</si>
  <si>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</si>
  <si>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</si>
  <si>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</si>
  <si>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</si>
  <si>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</si>
  <si>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</si>
  <si>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</si>
  <si>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</si>
  <si>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</si>
  <si>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</si>
  <si>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</si>
  <si>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</si>
  <si>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</si>
  <si>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</si>
  <si>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</si>
  <si>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</si>
  <si>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</si>
  <si>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</si>
  <si>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</si>
  <si>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</si>
  <si>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</si>
  <si>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</si>
  <si>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</si>
  <si>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</si>
  <si>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</si>
  <si>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</si>
  <si>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</si>
  <si>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</si>
  <si>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</si>
  <si>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</si>
  <si>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</si>
  <si>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</si>
  <si>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</si>
  <si>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</si>
  <si>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</si>
  <si>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</si>
  <si>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</si>
  <si>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</si>
  <si>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</si>
  <si>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</si>
  <si>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</si>
  <si>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</si>
  <si>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</si>
  <si>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</si>
  <si>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</si>
  <si>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</si>
  <si>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</si>
  <si>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</si>
  <si>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</si>
  <si>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</si>
  <si>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</si>
  <si>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</si>
  <si>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</si>
  <si>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</si>
  <si>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</si>
  <si>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</si>
  <si>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</si>
  <si>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</si>
  <si>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</si>
  <si>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</si>
  <si>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</si>
  <si>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</si>
  <si>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</si>
  <si>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</si>
  <si>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</si>
  <si>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</si>
  <si>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</si>
  <si>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</si>
  <si>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</si>
  <si>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</si>
  <si>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</si>
  <si>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</si>
  <si>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</si>
  <si>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</si>
  <si>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</si>
  <si>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</si>
  <si>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</si>
  <si>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</si>
  <si>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</si>
  <si>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</si>
  <si>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</si>
  <si>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</si>
  <si>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</si>
  <si>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</si>
  <si>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</si>
  <si>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</si>
  <si>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</si>
  <si>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</si>
  <si>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</si>
  <si>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</si>
  <si>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</si>
  <si>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</si>
  <si>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</si>
  <si>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</si>
  <si>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</si>
  <si>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</si>
  <si>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</si>
  <si>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</si>
  <si>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</si>
  <si>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</si>
  <si>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</si>
  <si>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</si>
  <si>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</si>
  <si>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</si>
  <si>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</si>
  <si>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</si>
  <si>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</si>
  <si>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</si>
  <si>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</si>
  <si>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</si>
  <si>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</si>
  <si>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</si>
  <si>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</si>
  <si>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</si>
  <si>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</si>
  <si>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</si>
  <si>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</si>
  <si>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</si>
  <si>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</si>
  <si>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</si>
  <si>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</si>
  <si>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</si>
  <si>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</si>
  <si>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</si>
  <si>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</si>
  <si>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</si>
  <si>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</si>
  <si>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</si>
  <si>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</si>
  <si>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</si>
  <si>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</si>
  <si>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</si>
  <si>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</si>
  <si>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</si>
  <si>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</si>
  <si>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</si>
  <si>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</si>
  <si>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</si>
  <si>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</si>
  <si>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</si>
  <si>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</si>
  <si>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</si>
  <si>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</si>
  <si>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</si>
  <si>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</si>
  <si>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</si>
  <si>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</si>
  <si>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</si>
  <si>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</si>
  <si>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</si>
  <si>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</si>
  <si>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</si>
  <si>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</si>
  <si>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</si>
  <si>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</si>
  <si>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</si>
  <si>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</si>
  <si>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</si>
  <si>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</si>
  <si>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</si>
  <si>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</si>
  <si>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</si>
  <si>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</si>
  <si>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</si>
  <si>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</si>
  <si>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</si>
  <si>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</si>
  <si>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</si>
  <si>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</si>
  <si>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</si>
  <si>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</si>
  <si>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</si>
  <si>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</si>
  <si>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</si>
  <si>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</si>
  <si>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</si>
  <si>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</si>
  <si>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</si>
  <si>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</si>
  <si>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</si>
  <si>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</si>
  <si>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</si>
  <si>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</si>
  <si>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</si>
  <si>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</si>
  <si>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</si>
  <si>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</si>
  <si>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</si>
  <si>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</si>
  <si>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</si>
  <si>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</si>
  <si>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</si>
  <si>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</si>
  <si>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</si>
  <si>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</si>
  <si>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</si>
  <si>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</si>
  <si>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</si>
  <si>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</si>
  <si>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</si>
  <si>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</si>
  <si>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</si>
  <si>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</si>
  <si>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</si>
  <si>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</si>
  <si>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</si>
  <si>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</si>
  <si>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</si>
  <si>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</si>
  <si>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</si>
  <si>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</si>
  <si>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</si>
  <si>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</si>
  <si>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</si>
  <si>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</si>
  <si>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</si>
  <si>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</si>
  <si>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</si>
  <si>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</si>
  <si>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</si>
  <si>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</si>
  <si>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</si>
  <si>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</si>
  <si>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</si>
  <si>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</si>
  <si>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</si>
  <si>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</si>
  <si>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</si>
  <si>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</si>
  <si>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</si>
  <si>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</si>
  <si>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</si>
  <si>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</si>
  <si>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</si>
  <si>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</si>
  <si>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</si>
  <si>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</si>
  <si>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</si>
  <si>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</si>
  <si>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</si>
  <si>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</si>
  <si>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</si>
  <si>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</si>
  <si>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</si>
  <si>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</si>
  <si>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</si>
  <si>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</si>
  <si>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</si>
  <si>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</si>
  <si>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</si>
  <si>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</si>
  <si>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</si>
  <si>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</si>
  <si>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</si>
  <si>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</si>
  <si>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</si>
  <si>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</si>
  <si>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</si>
  <si>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</si>
  <si>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</si>
  <si>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</si>
  <si>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</si>
  <si>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</si>
  <si>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</si>
  <si>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</si>
  <si>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</si>
  <si>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</si>
  <si>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</si>
  <si>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</si>
  <si>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</si>
  <si>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</si>
  <si>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</si>
  <si>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</si>
  <si>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</si>
  <si>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</si>
  <si>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</si>
  <si>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</si>
  <si>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</si>
  <si>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</si>
  <si>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</si>
  <si>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</si>
  <si>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</si>
  <si>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</si>
  <si>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</si>
  <si>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</si>
  <si>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</si>
  <si>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</si>
  <si>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</si>
  <si>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</si>
  <si>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</si>
  <si>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</si>
  <si>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</si>
  <si>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</si>
  <si>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</si>
  <si>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</si>
  <si>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</si>
  <si>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</si>
  <si>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</si>
  <si>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</si>
  <si>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</si>
  <si>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</si>
  <si>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</si>
  <si>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</si>
  <si>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</si>
  <si>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</si>
  <si>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</si>
  <si>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</si>
  <si>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</si>
  <si>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</si>
  <si>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</si>
  <si>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</si>
  <si>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</si>
  <si>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</si>
  <si>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</si>
  <si>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</si>
  <si>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</si>
  <si>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</si>
  <si>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</si>
  <si>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</si>
  <si>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</si>
  <si>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</si>
  <si>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</si>
  <si>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</si>
  <si>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</si>
  <si>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</si>
  <si>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</si>
  <si>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</si>
  <si>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</si>
  <si>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</si>
  <si>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</si>
  <si>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</si>
  <si>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</si>
  <si>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</si>
  <si>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</si>
  <si>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</si>
  <si>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</si>
  <si>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</si>
  <si>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</si>
  <si>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</si>
  <si>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</si>
  <si>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</si>
  <si>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</si>
  <si>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</si>
  <si>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</si>
  <si>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</si>
  <si>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</si>
  <si>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</si>
  <si>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</si>
  <si>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</si>
  <si>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</si>
  <si>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</si>
  <si>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</si>
  <si>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</si>
  <si>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</si>
  <si>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</si>
  <si>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</si>
  <si>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</si>
  <si>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</si>
  <si>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</si>
  <si>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</si>
  <si>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</si>
  <si>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</si>
  <si>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</si>
  <si>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</si>
  <si>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</si>
  <si>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</si>
  <si>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</si>
  <si>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</si>
  <si>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</si>
  <si>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</si>
  <si>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</si>
  <si>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</si>
  <si>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</si>
  <si>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</si>
  <si>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</si>
  <si>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</si>
  <si>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</si>
  <si>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</si>
  <si>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</si>
  <si>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</si>
  <si>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</si>
  <si>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</si>
  <si>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</si>
  <si>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</si>
  <si>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</si>
  <si>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</si>
  <si>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</si>
  <si>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</si>
  <si>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</si>
  <si>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</si>
  <si>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</si>
  <si>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</si>
  <si>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</si>
  <si>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</si>
  <si>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</si>
  <si>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</si>
  <si>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</si>
  <si>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</si>
  <si>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</si>
  <si>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</si>
  <si>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</si>
  <si>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</si>
  <si>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</si>
  <si>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</si>
  <si>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</si>
  <si>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</si>
  <si>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</si>
  <si>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</si>
  <si>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</si>
  <si>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</si>
  <si>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</si>
  <si>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</si>
  <si>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</si>
  <si>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</si>
  <si>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</si>
  <si>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</si>
  <si>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</si>
  <si>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</si>
  <si>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</si>
  <si>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</si>
  <si>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</si>
  <si>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</si>
  <si>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</si>
  <si>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</si>
  <si>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</si>
  <si>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</si>
  <si>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</si>
  <si>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</si>
  <si>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</si>
  <si>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</si>
  <si>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</si>
  <si>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</si>
  <si>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</si>
  <si>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</si>
  <si>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</si>
  <si>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</si>
  <si>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</si>
  <si>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</si>
  <si>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</si>
  <si>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</si>
  <si>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</si>
  <si>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</si>
  <si>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</si>
  <si>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</si>
  <si>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</si>
  <si>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</si>
  <si>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</si>
  <si>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</si>
  <si>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</si>
  <si>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</si>
  <si>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</si>
  <si>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</si>
  <si>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</si>
  <si>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</si>
  <si>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</si>
  <si>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</si>
  <si>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</si>
  <si>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</si>
  <si>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</si>
  <si>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</si>
  <si>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</si>
  <si>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</si>
  <si>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</si>
  <si>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</si>
  <si>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</si>
  <si>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</si>
  <si>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</si>
  <si>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</si>
  <si>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</si>
  <si>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</si>
  <si>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</si>
  <si>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</si>
  <si>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</si>
  <si>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</si>
  <si>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</si>
  <si>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</si>
  <si>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</si>
  <si>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</si>
  <si>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</si>
  <si>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</si>
  <si>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</si>
  <si>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</si>
  <si>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</si>
  <si>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</si>
  <si>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</si>
  <si>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</si>
  <si>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</si>
  <si>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</si>
  <si>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</si>
  <si>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</si>
  <si>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</si>
  <si>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</si>
  <si>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</si>
  <si>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</si>
  <si>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</si>
  <si>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</si>
  <si>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</si>
  <si>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</si>
  <si>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</si>
  <si>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</si>
  <si>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</si>
  <si>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</si>
  <si>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</si>
  <si>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</si>
  <si>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</si>
  <si>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</si>
  <si>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</si>
  <si>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</si>
  <si>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</si>
  <si>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</si>
  <si>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</si>
  <si>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</si>
  <si>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</si>
  <si>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</si>
  <si>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</si>
  <si>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</si>
  <si>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</si>
  <si>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</si>
  <si>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</si>
  <si>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</si>
  <si>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</si>
  <si>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</si>
  <si>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</si>
  <si>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</si>
  <si>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</si>
  <si>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</si>
  <si>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</si>
  <si>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</si>
  <si>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</si>
  <si>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</si>
  <si>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</si>
  <si>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</si>
  <si>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</si>
  <si>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</si>
  <si>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</si>
  <si>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</si>
  <si>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</si>
  <si>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</si>
  <si>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</si>
  <si>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</si>
  <si>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</si>
  <si>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</si>
  <si>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</si>
  <si>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</si>
  <si>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</si>
  <si>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</si>
  <si>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</si>
  <si>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</si>
  <si>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</si>
  <si>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</si>
  <si>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</si>
  <si>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</si>
  <si>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</si>
  <si>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</si>
  <si>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</si>
  <si>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</si>
  <si>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</si>
  <si>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</si>
  <si>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</si>
  <si>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</si>
  <si>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</si>
  <si>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</si>
  <si>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</si>
  <si>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</si>
  <si>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</si>
  <si>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</si>
  <si>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</si>
  <si>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</si>
  <si>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</si>
  <si>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</si>
  <si>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</si>
  <si>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</si>
  <si>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</si>
  <si>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</si>
  <si>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</si>
  <si>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</si>
  <si>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</si>
  <si>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</si>
  <si>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</si>
  <si>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</si>
  <si>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</si>
  <si>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</si>
  <si>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</si>
  <si>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</si>
  <si>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</si>
  <si>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</si>
  <si>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</si>
  <si>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</si>
  <si>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</si>
  <si>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</si>
  <si>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</si>
  <si>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</si>
  <si>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</si>
  <si>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</si>
  <si>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</si>
  <si>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</si>
  <si>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</si>
  <si>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</si>
  <si>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</si>
  <si>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</si>
  <si>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</si>
  <si>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</si>
  <si>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</si>
  <si>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</si>
  <si>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</si>
  <si>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</si>
  <si>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</si>
  <si>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</si>
  <si>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</si>
  <si>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</si>
  <si>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</si>
  <si>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</si>
  <si>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</si>
  <si>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</si>
  <si>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</si>
  <si>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</si>
  <si>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</si>
  <si>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</si>
  <si>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</si>
  <si>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</si>
  <si>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</si>
  <si>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</si>
  <si>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</si>
  <si>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</si>
  <si>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</si>
  <si>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</si>
  <si>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</si>
  <si>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</si>
  <si>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</si>
  <si>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</si>
  <si>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</si>
  <si>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</si>
  <si>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</si>
  <si>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</si>
  <si>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</si>
  <si>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</si>
  <si>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</si>
  <si>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</si>
  <si>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</si>
  <si>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</si>
  <si>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</si>
  <si>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</si>
  <si>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</si>
  <si>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</si>
  <si>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</si>
  <si>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</si>
  <si>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</si>
  <si>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</si>
  <si>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</si>
  <si>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</si>
  <si>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</si>
  <si>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</si>
  <si>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</si>
  <si>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</si>
  <si>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</si>
  <si>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</si>
  <si>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</si>
  <si>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</si>
  <si>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</si>
  <si>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</si>
  <si>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</si>
  <si>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</si>
  <si>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</si>
  <si>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</si>
  <si>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</si>
  <si>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</si>
  <si>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</si>
  <si>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</si>
  <si>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</si>
  <si>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</si>
  <si>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</si>
  <si>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</si>
  <si>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</si>
  <si>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</si>
  <si>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</si>
  <si>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</si>
  <si>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</si>
  <si>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</si>
  <si>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</si>
  <si>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</si>
  <si>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</si>
  <si>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</si>
  <si>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</si>
  <si>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</si>
  <si>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</si>
  <si>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</si>
  <si>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</si>
  <si>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</si>
  <si>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</si>
  <si>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</si>
  <si>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</si>
  <si>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</si>
  <si>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</si>
  <si>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</si>
  <si>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</si>
  <si>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</si>
  <si>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</si>
  <si>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</si>
  <si>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</si>
  <si>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</si>
  <si>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</si>
  <si>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</si>
  <si>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</si>
  <si>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</si>
  <si>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</si>
  <si>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</si>
  <si>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</si>
  <si>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</si>
  <si>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</si>
  <si>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</si>
  <si>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</si>
  <si>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</si>
  <si>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</si>
  <si>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</si>
  <si>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</si>
  <si>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</si>
  <si>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</si>
  <si>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</si>
  <si>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</si>
  <si>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</si>
  <si>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</si>
  <si>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</si>
  <si>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</si>
  <si>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</si>
  <si>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</si>
  <si>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</si>
  <si>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</si>
  <si>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</si>
  <si>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</si>
  <si>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</si>
  <si>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</si>
  <si>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</si>
  <si>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</si>
  <si>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</si>
  <si>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</si>
  <si>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</si>
  <si>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</si>
  <si>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</si>
  <si>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</si>
  <si>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</si>
  <si>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</si>
  <si>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</si>
  <si>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</si>
  <si>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</si>
  <si>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</si>
  <si>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</si>
  <si>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</si>
  <si>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</si>
  <si>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</si>
  <si>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</si>
  <si>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</si>
  <si>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</si>
  <si>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</si>
  <si>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</si>
  <si>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</si>
  <si>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</si>
  <si>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</si>
  <si>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</si>
  <si>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</si>
  <si>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</si>
  <si>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</si>
  <si>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</si>
  <si>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</si>
  <si>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</si>
  <si>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</si>
  <si>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</si>
  <si>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</si>
  <si>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</si>
  <si>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</si>
  <si>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</si>
  <si>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</si>
  <si>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</si>
  <si>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</si>
  <si>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</si>
  <si>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</si>
  <si>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</si>
  <si>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</si>
  <si>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</si>
  <si>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</si>
  <si>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</si>
  <si>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</si>
  <si>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</si>
  <si>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</si>
  <si>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</si>
  <si>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</si>
  <si>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</si>
  <si>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</si>
  <si>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</si>
  <si>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</si>
  <si>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</si>
  <si>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</si>
  <si>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</si>
  <si>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</si>
  <si>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</si>
  <si>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</si>
  <si>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</si>
  <si>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</si>
  <si>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</si>
  <si>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</si>
  <si>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</si>
  <si>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</si>
  <si>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</si>
  <si>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</si>
  <si>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</si>
  <si>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</si>
  <si>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</si>
  <si>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</si>
  <si>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</si>
  <si>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</si>
  <si>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</si>
  <si>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</si>
  <si>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</si>
  <si>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</si>
  <si>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</si>
  <si>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</si>
  <si>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</si>
  <si>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</si>
  <si>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</si>
  <si>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</si>
  <si>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</si>
  <si>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</si>
  <si>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</si>
  <si>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</si>
  <si>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</si>
  <si>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</si>
  <si>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</si>
  <si>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</si>
  <si>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</si>
  <si>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</si>
  <si>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</si>
  <si>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</si>
  <si>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</si>
  <si>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</si>
  <si>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</si>
  <si>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</si>
  <si>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</si>
  <si>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</si>
  <si>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</si>
  <si>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</si>
  <si>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</si>
  <si>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</si>
  <si>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</si>
  <si>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</si>
  <si>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</si>
  <si>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</si>
  <si>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</si>
  <si>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</si>
  <si>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</si>
  <si>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</si>
  <si>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</si>
  <si>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</si>
  <si>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</si>
  <si>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</si>
  <si>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</si>
  <si>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</si>
  <si>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</si>
  <si>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</si>
  <si>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</si>
  <si>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</si>
  <si>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</si>
  <si>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</si>
  <si>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</si>
  <si>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</si>
  <si>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</si>
  <si>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</si>
  <si>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</si>
  <si>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</si>
  <si>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</si>
  <si>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</si>
  <si>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</si>
  <si>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</si>
  <si>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</si>
  <si>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</si>
  <si>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</si>
  <si>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</si>
  <si>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</si>
  <si>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</si>
  <si>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</si>
  <si>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</si>
  <si>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</si>
  <si>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</si>
  <si>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</si>
  <si>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</si>
  <si>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</si>
  <si>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</si>
  <si>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</si>
  <si>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</si>
  <si>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</si>
  <si>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</si>
  <si>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</si>
  <si>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</si>
  <si>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</si>
  <si>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</si>
  <si>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</si>
  <si>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</si>
  <si>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</si>
  <si>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</si>
  <si>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</si>
  <si>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</si>
  <si>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</si>
  <si>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</si>
  <si>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</si>
  <si>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</si>
  <si>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</si>
  <si>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</si>
  <si>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</si>
  <si>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</si>
  <si>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</si>
  <si>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</si>
  <si>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</si>
  <si>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</si>
  <si>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</si>
  <si>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</si>
  <si>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</si>
  <si>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</si>
  <si>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</si>
  <si>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</si>
  <si>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</si>
  <si>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</si>
  <si>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</si>
  <si>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</si>
  <si>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</si>
  <si>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</si>
  <si>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</si>
  <si>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</si>
  <si>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</si>
  <si>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</si>
  <si>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</si>
  <si>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</si>
  <si>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</si>
  <si>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</si>
  <si>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</si>
  <si>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</si>
  <si>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</si>
  <si>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</si>
  <si>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</si>
  <si>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</si>
  <si>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</si>
  <si>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</si>
  <si>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</si>
  <si>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</si>
  <si>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</si>
  <si>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</si>
  <si>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</si>
  <si>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</si>
  <si>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</si>
  <si>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</si>
  <si>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</si>
  <si>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</si>
  <si>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</si>
  <si>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</si>
  <si>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</si>
  <si>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</si>
  <si>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</si>
  <si>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</si>
  <si>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</si>
  <si>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</si>
  <si>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</si>
  <si>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</si>
  <si>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</si>
  <si>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</si>
  <si>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</si>
  <si>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</si>
  <si>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</si>
  <si>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</si>
  <si>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</si>
  <si>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</si>
  <si>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</si>
  <si>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</si>
  <si>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</si>
  <si>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</si>
  <si>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</si>
  <si>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</si>
  <si>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</si>
  <si>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</si>
  <si>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</si>
  <si>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</si>
  <si>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</si>
  <si>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</si>
  <si>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</si>
  <si>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</si>
  <si>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</si>
  <si>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</si>
  <si>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</si>
  <si>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</si>
  <si>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</si>
  <si>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</si>
  <si>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</si>
  <si>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</si>
  <si>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</si>
  <si>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</si>
  <si>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</si>
  <si>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</si>
  <si>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</si>
  <si>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</si>
  <si>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</si>
  <si>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</si>
  <si>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</si>
  <si>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</si>
  <si>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</si>
  <si>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</si>
  <si>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</si>
  <si>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</si>
  <si>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</si>
  <si>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</si>
  <si>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</si>
  <si>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</si>
  <si>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</si>
  <si>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</si>
  <si>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</si>
  <si>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</si>
  <si>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</si>
  <si>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</si>
  <si>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</si>
  <si>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</si>
  <si>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</si>
  <si>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</si>
  <si>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</si>
  <si>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</si>
  <si>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</si>
  <si>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</si>
  <si>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</si>
  <si>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</si>
  <si>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</si>
  <si>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</si>
  <si>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</si>
  <si>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</si>
  <si>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</si>
  <si>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</si>
  <si>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</si>
  <si>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</si>
  <si>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</si>
  <si>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</si>
  <si>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</si>
  <si>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</si>
  <si>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</si>
  <si>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</si>
  <si>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</si>
  <si>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</si>
  <si>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</si>
  <si>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</si>
  <si>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</si>
  <si>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</si>
  <si>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</si>
  <si>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</si>
  <si>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</si>
  <si>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</si>
  <si>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</si>
  <si>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</si>
  <si>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</si>
  <si>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</si>
  <si>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</si>
  <si>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</si>
  <si>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</si>
  <si>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</si>
  <si>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</si>
  <si>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</si>
  <si>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</si>
  <si>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</si>
  <si>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</si>
  <si>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</si>
  <si>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</si>
  <si>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</si>
  <si>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</si>
  <si>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</si>
  <si>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</si>
  <si>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</si>
  <si>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</si>
  <si>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</si>
  <si>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</si>
  <si>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</si>
  <si>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</si>
  <si>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</si>
  <si>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</si>
  <si>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</si>
  <si>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</si>
  <si>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</si>
  <si>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</si>
  <si>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</si>
  <si>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</si>
  <si>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</si>
  <si>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</si>
  <si>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</si>
  <si>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</si>
  <si>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</si>
  <si>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</si>
  <si>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</si>
  <si>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</si>
  <si>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</si>
  <si>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</si>
  <si>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</si>
  <si>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</si>
  <si>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</si>
  <si>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</si>
  <si>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</si>
  <si>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</si>
  <si>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</si>
  <si>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</si>
  <si>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</si>
  <si>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</si>
  <si>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</si>
  <si>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</si>
  <si>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</si>
  <si>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</si>
  <si>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</si>
  <si>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</si>
  <si>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</si>
  <si>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</si>
  <si>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</si>
  <si>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</si>
  <si>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</si>
  <si>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</si>
  <si>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</si>
  <si>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</si>
  <si>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</si>
  <si>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</si>
  <si>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</si>
  <si>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</si>
  <si>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</si>
  <si>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</si>
  <si>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</si>
  <si>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</si>
  <si>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</si>
  <si>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</si>
  <si>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</si>
  <si>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</si>
  <si>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</si>
  <si>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</si>
  <si>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</si>
  <si>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</si>
  <si>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</si>
  <si>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</si>
  <si>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</si>
  <si>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</si>
  <si>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</si>
  <si>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</si>
  <si>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</si>
  <si>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</si>
  <si>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</si>
  <si>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</si>
  <si>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</si>
  <si>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</si>
  <si>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</si>
  <si>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</si>
  <si>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</si>
  <si>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</si>
  <si>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</si>
  <si>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</si>
  <si>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</si>
  <si>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</si>
  <si>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</si>
  <si>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</si>
  <si>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</si>
  <si>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</si>
  <si>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</si>
  <si>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</si>
  <si>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</si>
  <si>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</si>
  <si>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</si>
  <si>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</si>
  <si>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</si>
  <si>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</si>
  <si>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</si>
  <si>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</si>
  <si>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</si>
  <si>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</si>
  <si>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</si>
  <si>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</si>
  <si>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</si>
  <si>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</si>
  <si>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</si>
  <si>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</si>
  <si>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</si>
  <si>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</si>
  <si>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</si>
  <si>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</si>
  <si>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</si>
  <si>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</si>
  <si>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</si>
  <si>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</si>
  <si>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</si>
  <si>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</si>
  <si>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</si>
  <si>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</si>
  <si>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</si>
  <si>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</si>
  <si>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</si>
  <si>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</si>
  <si>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</si>
  <si>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</si>
  <si>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</si>
  <si>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</si>
  <si>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</si>
  <si>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</si>
  <si>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</si>
  <si>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</si>
  <si>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</si>
  <si>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</si>
  <si>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</si>
  <si>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</si>
  <si>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</si>
  <si>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</si>
  <si>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</si>
  <si>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</si>
  <si>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</si>
  <si>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</si>
  <si>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</si>
  <si>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</si>
  <si>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</si>
  <si>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</si>
  <si>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</si>
  <si>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</si>
  <si>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</si>
  <si>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</si>
  <si>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</si>
  <si>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</si>
  <si>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</si>
  <si>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</si>
  <si>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</si>
  <si>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</si>
  <si>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</si>
  <si>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</si>
  <si>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</si>
  <si>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</si>
  <si>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</si>
  <si>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</si>
  <si>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</si>
  <si>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</si>
  <si>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</si>
  <si>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</si>
  <si>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</si>
  <si>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</si>
  <si>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</si>
  <si>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</si>
  <si>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</si>
  <si>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</si>
  <si>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</si>
  <si>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</si>
  <si>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</si>
  <si>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</si>
  <si>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</si>
  <si>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</si>
  <si>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</si>
  <si>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</si>
  <si>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</si>
  <si>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</si>
  <si>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</si>
  <si>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</si>
  <si>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</si>
  <si>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</si>
  <si>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</si>
  <si>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</si>
  <si>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</si>
  <si>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</si>
  <si>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</si>
  <si>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</si>
  <si>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</si>
  <si>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</si>
  <si>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</si>
  <si>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</si>
  <si>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</si>
  <si>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</si>
  <si>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</si>
  <si>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</si>
  <si>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</si>
  <si>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</si>
  <si>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</si>
  <si>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</si>
  <si>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</si>
  <si>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</si>
  <si>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</si>
  <si>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</si>
  <si>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</si>
  <si>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</si>
  <si>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</si>
  <si>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</si>
  <si>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</si>
  <si>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</si>
  <si>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</si>
  <si>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</si>
  <si>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</si>
  <si>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</si>
  <si>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</si>
  <si>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</si>
  <si>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</si>
  <si>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</si>
  <si>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</si>
  <si>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</si>
  <si>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</si>
  <si>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</si>
  <si>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</si>
  <si>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</si>
  <si>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</si>
  <si>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</si>
  <si>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</si>
  <si>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</si>
  <si>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</si>
  <si>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</si>
  <si>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</si>
  <si>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</si>
  <si>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</si>
  <si>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</si>
  <si>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</si>
  <si>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</si>
  <si>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</si>
  <si>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</si>
  <si>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</si>
  <si>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</si>
  <si>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</si>
  <si>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</si>
  <si>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</si>
  <si>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</si>
  <si>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</si>
  <si>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</si>
  <si>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</si>
  <si>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</si>
  <si>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</si>
  <si>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</si>
  <si>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</si>
  <si>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</si>
  <si>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</si>
  <si>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</si>
  <si>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</si>
  <si>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</si>
  <si>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</si>
  <si>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</si>
  <si>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</si>
  <si>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</si>
  <si>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</si>
  <si>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</si>
  <si>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</si>
  <si>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</si>
  <si>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</si>
  <si>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</si>
  <si>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</si>
  <si>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</si>
  <si>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</si>
  <si>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</si>
  <si>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</si>
  <si>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</si>
  <si>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</si>
  <si>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</si>
  <si>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</si>
  <si>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</si>
  <si>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</si>
  <si>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</si>
  <si>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</si>
  <si>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</si>
  <si>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</si>
  <si>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</si>
  <si>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</si>
  <si>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</si>
  <si>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</si>
  <si>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</si>
  <si>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</si>
  <si>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</si>
  <si>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</si>
  <si>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</si>
  <si>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</si>
  <si>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</si>
  <si>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</si>
  <si>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</si>
  <si>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</si>
  <si>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</si>
  <si>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</si>
  <si>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</si>
  <si>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</si>
  <si>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</si>
  <si>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</si>
  <si>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</si>
  <si>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</si>
  <si>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</si>
  <si>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</si>
  <si>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</si>
  <si>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</si>
  <si>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</si>
  <si>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</si>
  <si>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</si>
  <si>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</si>
  <si>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</si>
  <si>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</si>
  <si>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</si>
  <si>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</si>
  <si>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</si>
  <si>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</si>
  <si>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</si>
  <si>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</si>
  <si>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</si>
  <si>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</si>
  <si>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</si>
  <si>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</si>
  <si>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</si>
  <si>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</si>
  <si>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</si>
  <si>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</si>
  <si>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</si>
  <si>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</si>
  <si>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</si>
  <si>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</si>
  <si>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</si>
  <si>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</si>
  <si>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</si>
  <si>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</si>
  <si>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</si>
  <si>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</si>
  <si>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</si>
  <si>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</si>
  <si>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</si>
  <si>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</si>
  <si>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</si>
  <si>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</si>
  <si>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</si>
  <si>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</si>
  <si>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</si>
  <si>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</si>
  <si>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</si>
  <si>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</si>
  <si>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</si>
  <si>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</si>
  <si>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</si>
  <si>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</si>
  <si>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</si>
  <si>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</si>
  <si>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</si>
  <si>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</si>
  <si>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</si>
  <si>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</si>
  <si>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</si>
  <si>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</si>
  <si>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</si>
  <si>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</si>
  <si>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</si>
  <si>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</si>
  <si>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</si>
  <si>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</si>
  <si>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</si>
  <si>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</si>
  <si>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</si>
  <si>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</si>
  <si>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</si>
  <si>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</si>
  <si>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</si>
  <si>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</si>
  <si>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</si>
  <si>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</si>
  <si>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</si>
  <si>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</si>
  <si>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</si>
  <si>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</si>
  <si>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</si>
  <si>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</si>
  <si>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</si>
  <si>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</si>
  <si>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</si>
  <si>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</si>
  <si>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</si>
  <si>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</si>
  <si>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</si>
  <si>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</si>
  <si>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</si>
  <si>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</si>
  <si>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</si>
  <si>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</si>
  <si>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</si>
  <si>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</si>
  <si>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</si>
  <si>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</si>
  <si>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</si>
  <si>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</si>
  <si>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</si>
  <si>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</si>
  <si>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</si>
  <si>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</si>
  <si>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</si>
  <si>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</si>
  <si>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</si>
  <si>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</si>
  <si>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</si>
  <si>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</si>
  <si>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</si>
  <si>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</si>
  <si>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</si>
  <si>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</si>
  <si>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</si>
  <si>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</si>
  <si>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</si>
  <si>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</si>
  <si>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</si>
  <si>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</si>
  <si>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</si>
  <si>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</si>
  <si>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</si>
  <si>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</si>
  <si>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</si>
  <si>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</si>
  <si>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</si>
  <si>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</si>
  <si>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</si>
  <si>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</si>
  <si>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</si>
  <si>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</si>
  <si>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</si>
  <si>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</si>
  <si>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</si>
  <si>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</si>
  <si>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</si>
  <si>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</si>
  <si>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</si>
  <si>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</si>
  <si>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</si>
  <si>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</si>
  <si>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</si>
  <si>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</si>
  <si>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</si>
  <si>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</si>
  <si>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</si>
  <si>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</si>
  <si>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</si>
  <si>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</si>
  <si>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</si>
  <si>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</si>
  <si>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</si>
  <si>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</si>
  <si>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</si>
  <si>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</si>
  <si>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</si>
  <si>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</si>
  <si>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</si>
  <si>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</si>
  <si>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</si>
  <si>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</si>
  <si>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</si>
  <si>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</si>
  <si>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</si>
  <si>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</si>
  <si>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</si>
  <si>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</si>
  <si>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</si>
  <si>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</si>
  <si>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</si>
  <si>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</si>
  <si>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</si>
  <si>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</si>
  <si>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</si>
  <si>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</si>
  <si>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</si>
  <si>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</si>
  <si>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</si>
  <si>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</si>
  <si>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</si>
  <si>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</si>
  <si>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</si>
  <si>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</si>
  <si>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</si>
  <si>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</si>
  <si>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</si>
  <si>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</si>
  <si>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</si>
  <si>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</si>
  <si>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</si>
  <si>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</si>
  <si>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</si>
  <si>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</si>
  <si>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</si>
  <si>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</si>
  <si>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</si>
  <si>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</si>
  <si>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</si>
  <si>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</si>
  <si>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</si>
  <si>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</si>
  <si>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</si>
  <si>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</si>
  <si>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</si>
  <si>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</si>
  <si>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</si>
  <si>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</si>
  <si>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</si>
  <si>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</si>
  <si>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</si>
  <si>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</si>
  <si>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</si>
  <si>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</si>
  <si>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</si>
  <si>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</si>
  <si>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</si>
  <si>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</si>
  <si>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</si>
  <si>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</si>
  <si>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</si>
  <si>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</si>
  <si>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</si>
  <si>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</si>
  <si>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</si>
  <si>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</si>
  <si>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</si>
  <si>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</si>
  <si>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</si>
  <si>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</si>
  <si>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</si>
  <si>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</si>
  <si>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</si>
  <si>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</si>
  <si>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</si>
  <si>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</si>
  <si>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</si>
  <si>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</si>
  <si>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</si>
  <si>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</si>
  <si>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</si>
  <si>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</si>
  <si>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</si>
  <si>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</si>
  <si>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</si>
  <si>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</si>
  <si>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</si>
  <si>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</si>
  <si>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</si>
  <si>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</si>
  <si>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</si>
  <si>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</si>
  <si>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</si>
  <si>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</si>
  <si>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</si>
  <si>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</si>
  <si>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</si>
  <si>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</si>
  <si>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</si>
  <si>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</si>
  <si>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</si>
  <si>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</si>
  <si>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</si>
  <si>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</si>
  <si>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</si>
  <si>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</si>
  <si>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</si>
  <si>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</si>
  <si>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</si>
  <si>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</si>
  <si>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</si>
  <si>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</si>
  <si>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</si>
  <si>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</si>
  <si>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</si>
  <si>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</si>
  <si>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</si>
  <si>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</si>
  <si>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</si>
  <si>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</si>
  <si>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</si>
  <si>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</si>
  <si>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</si>
  <si>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</si>
  <si>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</si>
  <si>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</si>
  <si>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</si>
  <si>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</si>
  <si>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</si>
  <si>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</si>
  <si>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</si>
  <si>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</si>
  <si>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</si>
  <si>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</si>
  <si>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</si>
  <si>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</si>
  <si>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</si>
  <si>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</si>
  <si>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</si>
  <si>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</si>
  <si>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</si>
  <si>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</si>
  <si>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</si>
  <si>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</si>
  <si>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</si>
  <si>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</si>
  <si>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</si>
  <si>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</si>
  <si>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</si>
  <si>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</si>
  <si>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</si>
  <si>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</si>
  <si>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</si>
  <si>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</si>
  <si>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</si>
  <si>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</si>
  <si>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</si>
  <si>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</si>
  <si>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</si>
  <si>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</si>
  <si>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</si>
  <si>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</si>
  <si>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</si>
  <si>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</si>
  <si>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</si>
  <si>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</si>
  <si>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</si>
  <si>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</si>
  <si>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</si>
  <si>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</si>
  <si>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</si>
  <si>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</si>
  <si>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</si>
  <si>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</si>
  <si>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</si>
  <si>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</si>
  <si>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</si>
  <si>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</si>
  <si>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</si>
  <si>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</si>
  <si>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</si>
  <si>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</si>
  <si>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</si>
  <si>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</si>
  <si>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</si>
  <si>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</si>
  <si>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</si>
  <si>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</si>
  <si>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</si>
  <si>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</si>
  <si>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</si>
  <si>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</si>
  <si>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</si>
  <si>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</si>
  <si>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</si>
  <si>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</si>
  <si>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</si>
  <si>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</si>
  <si>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</si>
  <si>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</si>
  <si>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</si>
  <si>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</si>
  <si>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</si>
  <si>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</si>
  <si>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</si>
  <si>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</si>
  <si>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</si>
  <si>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</si>
  <si>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</si>
  <si>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</si>
  <si>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</si>
  <si>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</si>
  <si>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</si>
  <si>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</si>
  <si>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</si>
  <si>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</si>
  <si>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</si>
  <si>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</si>
  <si>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</si>
  <si>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</si>
  <si>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</si>
  <si>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</si>
  <si>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</si>
  <si>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</si>
  <si>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</si>
  <si>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</si>
  <si>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</si>
  <si>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</si>
  <si>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</si>
  <si>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</si>
  <si>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</si>
  <si>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</si>
  <si>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</si>
  <si>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</si>
  <si>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</si>
  <si>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</si>
  <si>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</si>
  <si>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</si>
  <si>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</si>
  <si>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</si>
  <si>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</si>
  <si>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</si>
  <si>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</si>
  <si>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</si>
  <si>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</si>
  <si>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</si>
  <si>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</si>
  <si>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</si>
  <si>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</si>
  <si>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</si>
  <si>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</si>
  <si>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</si>
  <si>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</si>
  <si>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</si>
  <si>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</si>
  <si>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</si>
  <si>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</si>
  <si>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</si>
  <si>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</si>
  <si>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</si>
  <si>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</si>
  <si>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</si>
  <si>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</si>
  <si>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</si>
  <si>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</si>
  <si>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</si>
  <si>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</si>
  <si>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</si>
  <si>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</si>
  <si>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</si>
  <si>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</si>
  <si>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</si>
  <si>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</si>
  <si>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</si>
  <si>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</si>
  <si>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</si>
  <si>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</si>
  <si>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</si>
  <si>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</si>
  <si>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</si>
  <si>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</si>
  <si>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</si>
  <si>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</si>
  <si>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</si>
  <si>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</si>
  <si>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</si>
  <si>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</si>
  <si>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</si>
  <si>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</si>
  <si>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</si>
  <si>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</si>
  <si>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</si>
  <si>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</si>
  <si>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</si>
  <si>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</si>
  <si>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</si>
  <si>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</si>
  <si>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</si>
  <si>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</si>
  <si>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</si>
  <si>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</si>
  <si>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</si>
  <si>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</si>
  <si>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</si>
  <si>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</si>
  <si>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</si>
  <si>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</si>
  <si>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</si>
  <si>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</si>
  <si>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</si>
  <si>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</si>
  <si>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</si>
  <si>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</si>
  <si>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</si>
  <si>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</si>
  <si>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</si>
  <si>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</si>
  <si>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</si>
  <si>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</si>
  <si>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</si>
  <si>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</si>
  <si>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</si>
  <si>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</si>
  <si>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</si>
  <si>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</si>
  <si>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</si>
  <si>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</si>
  <si>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</si>
  <si>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</si>
  <si>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</si>
  <si>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</si>
  <si>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</si>
  <si>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</si>
  <si>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</si>
  <si>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</si>
  <si>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</si>
  <si>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</si>
  <si>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</si>
  <si>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</si>
  <si>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</si>
  <si>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</si>
  <si>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</si>
  <si>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</si>
  <si>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</si>
  <si>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</si>
  <si>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</si>
  <si>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</si>
  <si>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</si>
  <si>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</si>
  <si>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</si>
  <si>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</si>
  <si>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</si>
  <si>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</si>
  <si>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</si>
  <si>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</si>
  <si>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</si>
  <si>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</si>
  <si>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</si>
  <si>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</si>
  <si>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</si>
  <si>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</si>
  <si>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</si>
  <si>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</si>
  <si>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</si>
  <si>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</si>
  <si>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</si>
  <si>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</si>
  <si>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</si>
  <si>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</si>
  <si>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</si>
  <si>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</si>
  <si>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</si>
  <si>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</si>
  <si>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</si>
  <si>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</si>
  <si>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</si>
  <si>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</si>
  <si>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</si>
  <si>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</si>
  <si>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</si>
  <si>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</si>
  <si>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</si>
  <si>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</si>
  <si>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</si>
  <si>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</si>
  <si>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</si>
  <si>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</si>
  <si>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</si>
  <si>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</si>
  <si>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</si>
  <si>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</si>
  <si>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</si>
  <si>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</si>
  <si>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</si>
  <si>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</si>
  <si>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</si>
  <si>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</si>
  <si>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</si>
  <si>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</si>
  <si>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</si>
  <si>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</si>
  <si>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</si>
  <si>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</si>
  <si>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</si>
  <si>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</si>
  <si>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</si>
  <si>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</si>
  <si>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</si>
  <si>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</si>
  <si>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</si>
  <si>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</si>
  <si>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</si>
  <si>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</si>
  <si>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</si>
  <si>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</si>
  <si>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</si>
  <si>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</si>
  <si>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</si>
  <si>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</si>
  <si>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</si>
  <si>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</si>
  <si>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</si>
  <si>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</si>
  <si>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</si>
  <si>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</si>
  <si>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</si>
  <si>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</si>
  <si>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</si>
  <si>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</si>
  <si>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</si>
  <si>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</si>
  <si>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</si>
  <si>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</si>
  <si>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</si>
  <si>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</si>
  <si>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</si>
  <si>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</si>
  <si>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</si>
  <si>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</si>
  <si>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</si>
  <si>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</si>
  <si>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</si>
  <si>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</si>
  <si>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</si>
  <si>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</si>
  <si>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</si>
  <si>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</si>
  <si>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</si>
  <si>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</si>
  <si>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</si>
  <si>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</si>
  <si>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</si>
  <si>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</si>
  <si>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</si>
  <si>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</si>
  <si>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</si>
  <si>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</si>
  <si>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</si>
  <si>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</si>
  <si>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</si>
  <si>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</si>
  <si>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</si>
  <si>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</si>
  <si>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</si>
  <si>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</si>
  <si>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</si>
  <si>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</si>
  <si>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</si>
  <si>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</si>
  <si>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</si>
  <si>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</si>
  <si>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</si>
  <si>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</si>
  <si>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</si>
  <si>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</si>
  <si>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</si>
  <si>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</si>
  <si>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</si>
  <si>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</si>
  <si>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</si>
  <si>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</si>
  <si>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</si>
  <si>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</si>
  <si>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</si>
  <si>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</si>
  <si>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</si>
  <si>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</si>
  <si>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</si>
  <si>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</si>
  <si>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</si>
  <si>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</si>
  <si>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</si>
  <si>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</si>
  <si>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</si>
  <si>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</si>
  <si>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</si>
  <si>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</si>
  <si>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</si>
  <si>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</si>
  <si>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</si>
  <si>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</si>
  <si>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</si>
  <si>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</si>
  <si>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</si>
  <si>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</si>
  <si>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</si>
  <si>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</si>
  <si>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</si>
  <si>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</si>
  <si>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</si>
  <si>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</si>
  <si>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</si>
  <si>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</si>
  <si>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</si>
  <si>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</si>
  <si>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</si>
  <si>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</si>
  <si>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</si>
  <si>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</si>
  <si>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</si>
  <si>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</si>
  <si>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</si>
  <si>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</si>
  <si>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</si>
  <si>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</si>
  <si>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</si>
  <si>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</si>
  <si>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</si>
  <si>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</si>
  <si>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</si>
  <si>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</si>
  <si>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</si>
  <si>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</si>
  <si>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</si>
  <si>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</si>
  <si>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</si>
  <si>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</si>
  <si>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</si>
  <si>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</si>
  <si>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</si>
  <si>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</si>
  <si>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</si>
  <si>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</si>
  <si>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</si>
  <si>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</si>
  <si>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</si>
  <si>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</si>
  <si>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</si>
  <si>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</si>
  <si>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</si>
  <si>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</si>
  <si>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</si>
  <si>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</si>
  <si>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</si>
  <si>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</si>
  <si>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</si>
  <si>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</si>
  <si>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</si>
  <si>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</si>
  <si>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</si>
  <si>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</si>
  <si>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</si>
  <si>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</si>
  <si>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</si>
  <si>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</si>
  <si>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</si>
  <si>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</si>
  <si>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</si>
  <si>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</si>
  <si>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</si>
  <si>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</si>
  <si>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</si>
  <si>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</si>
  <si>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</si>
  <si>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</si>
  <si>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</si>
  <si>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</si>
  <si>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</si>
  <si>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</si>
  <si>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</si>
  <si>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</si>
  <si>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</si>
  <si>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</si>
  <si>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</si>
  <si>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</si>
  <si>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</si>
  <si>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</si>
  <si>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</si>
  <si>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</si>
  <si>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</si>
  <si>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</si>
  <si>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</si>
  <si>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</si>
  <si>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</si>
  <si>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</si>
  <si>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</si>
  <si>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</si>
  <si>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</si>
  <si>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</si>
  <si>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</si>
  <si>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</si>
  <si>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</si>
  <si>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</si>
  <si>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</si>
  <si>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</si>
  <si>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</si>
  <si>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</si>
  <si>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</si>
  <si>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</si>
  <si>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</si>
  <si>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</si>
  <si>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</si>
  <si>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</si>
  <si>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</si>
  <si>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</si>
  <si>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</si>
  <si>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</si>
  <si>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</si>
  <si>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</si>
  <si>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</si>
  <si>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</si>
  <si>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</si>
  <si>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</si>
  <si>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</si>
  <si>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</si>
  <si>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</si>
  <si>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</si>
  <si>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</si>
  <si>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</si>
  <si>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</si>
  <si>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</si>
  <si>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</si>
  <si>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</si>
  <si>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</si>
  <si>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</si>
  <si>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</si>
  <si>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</si>
  <si>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</si>
  <si>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</si>
  <si>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</si>
  <si>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</si>
  <si>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</si>
  <si>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</si>
  <si>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</si>
  <si>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</si>
  <si>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</si>
  <si>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</si>
  <si>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</si>
  <si>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</si>
  <si>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</si>
  <si>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</si>
  <si>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</si>
  <si>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</si>
  <si>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</si>
  <si>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</si>
  <si>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</si>
  <si>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</si>
  <si>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</si>
  <si>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</si>
  <si>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</si>
  <si>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</si>
  <si>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</si>
  <si>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</si>
  <si>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</si>
  <si>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</si>
  <si>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</si>
  <si>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</si>
  <si>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</si>
  <si>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</si>
  <si>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</si>
  <si>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</si>
  <si>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</si>
  <si>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</si>
  <si>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</si>
  <si>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</si>
  <si>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</si>
  <si>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</si>
  <si>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</si>
  <si>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</si>
  <si>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</si>
  <si>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</si>
  <si>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</si>
  <si>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</si>
  <si>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</si>
  <si>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</si>
  <si>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</si>
  <si>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</si>
  <si>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</si>
  <si>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</si>
  <si>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</si>
  <si>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</si>
  <si>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</si>
  <si>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</si>
  <si>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</si>
  <si>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</si>
  <si>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</si>
  <si>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</si>
  <si>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</si>
  <si>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</si>
  <si>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</si>
  <si>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</si>
  <si>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</si>
  <si>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</si>
  <si>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</si>
  <si>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</si>
  <si>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</si>
  <si>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</si>
  <si>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</si>
  <si>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</si>
  <si>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</si>
  <si>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</si>
  <si>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</si>
  <si>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</si>
  <si>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</si>
  <si>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</si>
  <si>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</si>
  <si>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</si>
  <si>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</si>
  <si>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</si>
  <si>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</si>
  <si>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</si>
  <si>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</si>
  <si>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</si>
  <si>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</si>
  <si>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</si>
  <si>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</si>
  <si>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</si>
  <si>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</si>
  <si>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</si>
  <si>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</si>
  <si>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</si>
  <si>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</si>
  <si>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</si>
  <si>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</si>
  <si>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</si>
  <si>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</si>
  <si>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</si>
  <si>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</si>
  <si>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</si>
  <si>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</si>
  <si>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</si>
  <si>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</si>
  <si>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</si>
  <si>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</si>
  <si>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</si>
  <si>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</si>
  <si>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</si>
  <si>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</si>
  <si>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</si>
  <si>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</si>
  <si>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</si>
  <si>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</si>
  <si>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</si>
  <si>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</si>
  <si>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</si>
  <si>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</si>
  <si>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</si>
  <si>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</si>
  <si>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</si>
  <si>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</si>
  <si>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</si>
  <si>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</si>
  <si>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</si>
  <si>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</si>
  <si>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</si>
  <si>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</si>
  <si>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</si>
  <si>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</si>
  <si>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</si>
  <si>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</si>
  <si>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</si>
  <si>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</si>
  <si>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</si>
  <si>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</si>
  <si>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</si>
  <si>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</si>
  <si>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</si>
  <si>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</si>
  <si>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</si>
  <si>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</si>
  <si>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</si>
  <si>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</si>
  <si>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</si>
  <si>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</si>
  <si>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</si>
  <si>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</si>
  <si>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</si>
  <si>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</si>
  <si>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</si>
  <si>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</si>
  <si>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</si>
  <si>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</si>
  <si>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</si>
  <si>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</si>
  <si>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</si>
  <si>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</si>
  <si>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</si>
  <si>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</si>
  <si>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</si>
  <si>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</si>
  <si>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</si>
  <si>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</si>
  <si>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</si>
  <si>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</si>
  <si>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</si>
  <si>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</si>
  <si>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</si>
  <si>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</si>
  <si>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</si>
  <si>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</si>
  <si>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</si>
  <si>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</si>
  <si>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</si>
  <si>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</si>
  <si>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</si>
  <si>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</si>
  <si>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</si>
  <si>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</si>
  <si>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</si>
  <si>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</si>
  <si>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</si>
  <si>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</si>
  <si>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</si>
  <si>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</si>
  <si>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</si>
  <si>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</si>
  <si>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</si>
  <si>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</si>
  <si>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</si>
  <si>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</si>
  <si>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</si>
  <si>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</si>
  <si>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</si>
  <si>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</si>
  <si>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</si>
  <si>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</si>
  <si>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</si>
  <si>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</si>
  <si>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</si>
  <si>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</si>
  <si>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</si>
  <si>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</si>
  <si>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</si>
  <si>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</si>
  <si>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</si>
  <si>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</si>
  <si>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</si>
  <si>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</si>
  <si>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</si>
  <si>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</si>
  <si>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</si>
  <si>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</si>
  <si>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</si>
  <si>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</si>
  <si>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</si>
  <si>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</si>
  <si>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</si>
  <si>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</si>
  <si>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</si>
  <si>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</si>
  <si>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</si>
  <si>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</si>
  <si>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</si>
  <si>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</si>
  <si>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</si>
  <si>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</si>
  <si>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</si>
  <si>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</si>
  <si>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</si>
  <si>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</si>
  <si>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</si>
  <si>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</si>
  <si>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</si>
  <si>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</si>
  <si>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</si>
  <si>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</si>
  <si>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</si>
  <si>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</si>
  <si>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</si>
  <si>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</si>
  <si>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</si>
  <si>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</si>
  <si>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</si>
  <si>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</si>
  <si>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</si>
  <si>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</si>
  <si>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</si>
  <si>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</si>
  <si>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</si>
  <si>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</si>
  <si>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</si>
  <si>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</si>
  <si>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</si>
  <si>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</si>
  <si>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</si>
  <si>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</si>
  <si>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</si>
  <si>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</si>
  <si>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</si>
  <si>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</si>
  <si>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</si>
  <si>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</si>
  <si>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</si>
  <si>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</si>
  <si>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</si>
  <si>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</si>
  <si>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</si>
  <si>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</si>
  <si>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</si>
  <si>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</si>
  <si>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</si>
  <si>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</si>
  <si>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</si>
  <si>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</si>
  <si>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</si>
  <si>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</si>
  <si>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</si>
  <si>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</si>
  <si>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</si>
  <si>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</si>
  <si>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</si>
  <si>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</si>
  <si>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</si>
  <si>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</si>
  <si>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</si>
  <si>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</si>
  <si>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</si>
  <si>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</si>
  <si>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</si>
  <si>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</si>
  <si>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</si>
  <si>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</si>
  <si>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</si>
  <si>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</si>
  <si>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</si>
  <si>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</si>
  <si>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</si>
  <si>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</si>
  <si>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</si>
  <si>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</si>
  <si>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</si>
  <si>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</si>
  <si>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</si>
  <si>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</si>
  <si>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</si>
  <si>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</si>
  <si>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</si>
  <si>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</si>
  <si>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</si>
  <si>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</si>
  <si>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</si>
  <si>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</si>
  <si>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</si>
  <si>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</si>
  <si>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</si>
  <si>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</si>
  <si>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</si>
  <si>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</si>
  <si>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</si>
  <si>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</si>
  <si>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</si>
  <si>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</si>
  <si>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</si>
  <si>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</si>
  <si>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</si>
  <si>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</si>
  <si>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</si>
  <si>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</si>
  <si>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</si>
  <si>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</si>
  <si>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</si>
  <si>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</si>
  <si>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</si>
  <si>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</si>
  <si>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</si>
  <si>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</si>
  <si>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</si>
  <si>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</si>
  <si>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</si>
  <si>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</si>
  <si>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</si>
  <si>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</si>
  <si>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</si>
  <si>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</si>
  <si>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</si>
  <si>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</si>
  <si>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</si>
  <si>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</si>
  <si>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</si>
  <si>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</si>
  <si>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</si>
  <si>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</si>
  <si>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</si>
  <si>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</si>
  <si>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</si>
  <si>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</si>
  <si>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</si>
  <si>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</si>
  <si>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</si>
  <si>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</si>
  <si>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</si>
  <si>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</si>
  <si>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</si>
  <si>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</si>
  <si>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</si>
  <si>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</si>
  <si>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</si>
  <si>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</si>
  <si>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</si>
  <si>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</si>
  <si>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</si>
  <si>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</si>
  <si>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</si>
  <si>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</si>
  <si>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</si>
  <si>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</si>
  <si>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</si>
  <si>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</si>
  <si>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</si>
  <si>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</si>
  <si>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</si>
  <si>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</si>
  <si>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</si>
  <si>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</si>
  <si>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</si>
  <si>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</si>
  <si>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</si>
  <si>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</si>
  <si>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</si>
  <si>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</si>
  <si>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</si>
  <si>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</si>
  <si>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</si>
  <si>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</si>
  <si>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</si>
  <si>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</si>
  <si>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</si>
  <si>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</si>
  <si>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</si>
  <si>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</si>
  <si>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</si>
  <si>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</si>
  <si>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</si>
  <si>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</si>
  <si>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</si>
  <si>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</si>
  <si>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</si>
  <si>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</si>
  <si>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</si>
  <si>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</si>
  <si>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</si>
  <si>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</si>
  <si>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</si>
  <si>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</si>
  <si>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</si>
  <si>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</si>
  <si>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</si>
  <si>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</si>
  <si>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</si>
  <si>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</si>
  <si>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</si>
  <si>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</si>
  <si>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</si>
  <si>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</si>
  <si>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</si>
  <si>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</si>
  <si>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</si>
  <si>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</si>
  <si>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</si>
  <si>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</si>
  <si>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</si>
  <si>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</si>
  <si>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</si>
  <si>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</si>
  <si>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</si>
  <si>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</si>
  <si>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</si>
  <si>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</si>
  <si>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</si>
  <si>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</si>
  <si>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</si>
  <si>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</si>
  <si>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</si>
  <si>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</si>
  <si>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</si>
  <si>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</si>
  <si>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</si>
  <si>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</si>
  <si>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</si>
  <si>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</si>
  <si>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</si>
  <si>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</si>
  <si>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</si>
  <si>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</si>
  <si>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</si>
  <si>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</si>
  <si>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</si>
  <si>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</si>
  <si>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</si>
  <si>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</si>
  <si>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</si>
  <si>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</si>
  <si>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</si>
  <si>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</si>
  <si>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</si>
  <si>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</si>
  <si>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</si>
  <si>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</si>
  <si>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</si>
  <si>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</si>
  <si>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</si>
  <si>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</si>
  <si>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</si>
  <si>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</si>
  <si>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</si>
  <si>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</si>
  <si>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</si>
  <si>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</si>
  <si>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</si>
  <si>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</si>
  <si>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</si>
  <si>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</si>
  <si>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</si>
  <si>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</si>
  <si>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</si>
  <si>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</si>
  <si>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</si>
  <si>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</si>
  <si>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</si>
  <si>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</si>
  <si>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</si>
  <si>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</si>
  <si>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</si>
  <si>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</si>
  <si>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</si>
  <si>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</si>
  <si>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</si>
  <si>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</si>
  <si>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</si>
  <si>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</si>
  <si>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</si>
  <si>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</si>
  <si>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</si>
  <si>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</si>
  <si>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</si>
  <si>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</si>
  <si>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</si>
  <si>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</si>
  <si>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</si>
  <si>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</si>
  <si>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</si>
  <si>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</si>
  <si>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</si>
  <si>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</si>
  <si>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</si>
  <si>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</si>
  <si>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</si>
  <si>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</si>
  <si>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</si>
  <si>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</si>
  <si>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</si>
  <si>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</si>
  <si>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</si>
  <si>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</si>
  <si>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</si>
  <si>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</si>
  <si>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</si>
  <si>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</si>
  <si>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</si>
  <si>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</si>
  <si>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</si>
  <si>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</si>
  <si>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</si>
  <si>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</si>
  <si>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</si>
  <si>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</si>
  <si>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</si>
  <si>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</si>
  <si>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</si>
  <si>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</si>
  <si>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</si>
  <si>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</si>
  <si>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</si>
  <si>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</si>
  <si>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</si>
  <si>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</si>
  <si>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</si>
  <si>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</si>
  <si>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</si>
  <si>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</si>
  <si>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</si>
  <si>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</si>
  <si>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</si>
  <si>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</si>
  <si>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</si>
  <si>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</si>
  <si>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</si>
  <si>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</si>
  <si>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</si>
  <si>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</si>
  <si>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</si>
  <si>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</si>
  <si>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</si>
  <si>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</si>
  <si>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</si>
  <si>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</si>
  <si>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</si>
  <si>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</si>
  <si>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</si>
  <si>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</si>
  <si>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</si>
  <si>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</si>
  <si>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</si>
  <si>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</si>
  <si>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</si>
  <si>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</si>
  <si>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</si>
  <si>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</si>
  <si>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</si>
  <si>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</si>
  <si>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</si>
  <si>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</si>
  <si>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</si>
  <si>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</si>
  <si>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</si>
  <si>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</si>
  <si>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</si>
  <si>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</si>
  <si>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</si>
  <si>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</si>
  <si>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</si>
  <si>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</si>
  <si>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</si>
  <si>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</si>
  <si>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</si>
  <si>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</si>
  <si>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</si>
  <si>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</si>
  <si>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</si>
  <si>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</si>
  <si>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</si>
  <si>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</si>
  <si>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</si>
  <si>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</si>
  <si>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</si>
  <si>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</si>
  <si>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</si>
  <si>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</si>
  <si>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</si>
  <si>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</si>
  <si>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</si>
  <si>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</si>
  <si>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</si>
  <si>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</si>
  <si>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</si>
  <si>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</si>
  <si>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</si>
  <si>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</si>
  <si>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</si>
  <si>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</si>
  <si>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</si>
  <si>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</si>
  <si>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</si>
  <si>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</si>
  <si>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</si>
  <si>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</si>
  <si>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</si>
  <si>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</si>
  <si>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</si>
  <si>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</si>
  <si>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</si>
  <si>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</si>
  <si>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</si>
  <si>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</si>
  <si>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</si>
  <si>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</si>
  <si>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</si>
  <si>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</si>
  <si>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</si>
  <si>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</si>
  <si>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</si>
  <si>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</si>
  <si>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</si>
  <si>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</si>
  <si>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</si>
  <si>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</si>
  <si>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</si>
  <si>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</si>
  <si>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</si>
  <si>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</si>
  <si>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</si>
  <si>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</si>
  <si>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</si>
  <si>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</si>
  <si>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</si>
  <si>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</si>
  <si>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</si>
  <si>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</si>
  <si>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</si>
  <si>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</si>
  <si>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</si>
  <si>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</si>
  <si>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</si>
  <si>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</si>
  <si>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</si>
  <si>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</si>
  <si>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</si>
  <si>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</si>
  <si>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</si>
  <si>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</si>
  <si>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</si>
  <si>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</si>
  <si>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</si>
  <si>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</si>
  <si>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</si>
  <si>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</si>
  <si>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</si>
  <si>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</si>
  <si>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</si>
  <si>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</si>
  <si>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</si>
  <si>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</si>
  <si>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</si>
  <si>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</si>
  <si>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</si>
  <si>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</si>
  <si>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</si>
  <si>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</si>
  <si>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</si>
  <si>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</si>
  <si>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</si>
  <si>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</si>
  <si>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</si>
  <si>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</si>
  <si>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</si>
  <si>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</si>
  <si>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</si>
  <si>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</si>
  <si>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</si>
  <si>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</si>
  <si>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</si>
  <si>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</si>
  <si>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</si>
  <si>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</si>
  <si>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</si>
  <si>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</si>
  <si>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</si>
  <si>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</si>
  <si>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</si>
  <si>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</si>
  <si>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</si>
  <si>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</si>
  <si>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</si>
  <si>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</si>
  <si>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</si>
  <si>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</si>
  <si>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</si>
  <si>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</si>
  <si>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</si>
  <si>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</si>
  <si>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</si>
  <si>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</si>
  <si>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</si>
  <si>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</si>
  <si>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</si>
  <si>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</si>
  <si>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</si>
  <si>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</si>
  <si>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</si>
  <si>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</si>
  <si>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</si>
  <si>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</si>
  <si>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</si>
  <si>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</si>
  <si>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</si>
  <si>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</si>
  <si>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</si>
  <si>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</si>
  <si>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</si>
  <si>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</si>
  <si>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</si>
  <si>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</si>
  <si>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</si>
  <si>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</si>
  <si>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</si>
  <si>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</si>
  <si>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</si>
  <si>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</si>
  <si>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</si>
  <si>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</si>
  <si>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</si>
  <si>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</si>
  <si>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</si>
  <si>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</si>
  <si>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</si>
  <si>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</si>
  <si>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</si>
  <si>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</si>
  <si>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</si>
  <si>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</si>
  <si>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</si>
  <si>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</si>
  <si>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</si>
  <si>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</si>
  <si>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</si>
  <si>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</si>
  <si>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</si>
  <si>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</si>
  <si>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</si>
  <si>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</si>
  <si>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</si>
  <si>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</si>
  <si>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</si>
  <si>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</si>
  <si>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</si>
  <si>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</si>
  <si>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</si>
  <si>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</si>
  <si>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</si>
  <si>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</si>
  <si>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</si>
  <si>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</si>
  <si>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</si>
  <si>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</si>
  <si>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</si>
  <si>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</si>
  <si>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</si>
  <si>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</si>
  <si>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</si>
  <si>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</si>
  <si>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</si>
  <si>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</si>
  <si>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</si>
  <si>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</si>
  <si>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</si>
  <si>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</si>
  <si>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</si>
  <si>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</si>
  <si>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</si>
  <si>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</si>
  <si>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</si>
  <si>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</si>
  <si>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</si>
  <si>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</si>
  <si>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</si>
  <si>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</si>
  <si>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</si>
  <si>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</si>
  <si>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</si>
  <si>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</si>
  <si>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</si>
  <si>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</si>
  <si>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</si>
  <si>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</si>
  <si>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</si>
  <si>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</si>
  <si>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</si>
  <si>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</si>
  <si>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</si>
  <si>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</si>
  <si>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</si>
  <si>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</si>
  <si>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</si>
  <si>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</si>
  <si>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</si>
  <si>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</si>
  <si>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</si>
  <si>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</si>
  <si>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</si>
  <si>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</si>
  <si>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</si>
  <si>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</si>
  <si>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</si>
  <si>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</si>
  <si>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</si>
  <si>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</si>
  <si>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</si>
  <si>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</si>
  <si>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</si>
  <si>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</si>
  <si>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</si>
  <si>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</si>
  <si>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</si>
  <si>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</si>
  <si>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</si>
  <si>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</si>
  <si>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</si>
  <si>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</si>
  <si>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</si>
  <si>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</si>
  <si>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</si>
  <si>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</si>
  <si>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</si>
  <si>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</si>
  <si>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</si>
  <si>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</si>
  <si>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</si>
  <si>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</si>
  <si>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</si>
  <si>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</si>
  <si>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</si>
  <si>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</si>
  <si>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</si>
  <si>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</si>
  <si>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</si>
  <si>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</si>
  <si>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</si>
  <si>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</si>
  <si>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</si>
  <si>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</si>
  <si>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</si>
  <si>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</si>
  <si>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</si>
  <si>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</si>
  <si>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</si>
  <si>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</si>
  <si>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</si>
  <si>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</si>
  <si>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</si>
  <si>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</si>
  <si>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</si>
  <si>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</si>
  <si>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</si>
  <si>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</si>
  <si>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</si>
  <si>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</si>
  <si>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</si>
  <si>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</si>
  <si>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</si>
  <si>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</si>
  <si>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</si>
  <si>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</si>
  <si>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</si>
  <si>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</si>
  <si>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</si>
  <si>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</si>
  <si>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</si>
  <si>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</si>
  <si>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</si>
  <si>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</si>
  <si>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</si>
  <si>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</si>
  <si>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</si>
  <si>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</si>
  <si>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</si>
  <si>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</si>
  <si>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</si>
  <si>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</si>
  <si>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</si>
  <si>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</si>
  <si>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</si>
  <si>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</si>
  <si>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</si>
  <si>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</si>
  <si>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</si>
  <si>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</si>
  <si>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</si>
  <si>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</si>
  <si>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</si>
  <si>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</si>
  <si>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</si>
  <si>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</si>
  <si>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</si>
  <si>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</si>
  <si>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</si>
  <si>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</si>
  <si>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</si>
  <si>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</si>
  <si>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</si>
  <si>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</si>
  <si>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</si>
  <si>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</si>
  <si>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</si>
  <si>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</si>
  <si>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</si>
  <si>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</si>
  <si>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</si>
  <si>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</si>
  <si>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</si>
  <si>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</si>
  <si>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</si>
  <si>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</si>
  <si>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</si>
  <si>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</si>
  <si>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</si>
  <si>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</si>
  <si>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</si>
  <si>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</si>
  <si>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</si>
  <si>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</si>
  <si>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</si>
  <si>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</si>
  <si>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</si>
  <si>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</si>
  <si>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</si>
  <si>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</si>
  <si>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</si>
  <si>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</si>
  <si>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</si>
  <si>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</si>
  <si>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</si>
  <si>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</si>
  <si>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</si>
  <si>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</si>
  <si>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</si>
  <si>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</si>
  <si>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</si>
  <si>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</si>
  <si>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</si>
  <si>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</si>
  <si>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</si>
  <si>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</si>
  <si>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</si>
  <si>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</si>
  <si>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</si>
  <si>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</si>
  <si>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</si>
  <si>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</si>
  <si>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</si>
  <si>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</si>
  <si>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</si>
  <si>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</si>
  <si>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</si>
  <si>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</si>
  <si>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</si>
  <si>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</si>
  <si>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</si>
  <si>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</si>
  <si>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</si>
  <si>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</si>
  <si>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</si>
  <si>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</si>
  <si>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</si>
  <si>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</si>
  <si>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</si>
  <si>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</si>
  <si>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</si>
  <si>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</si>
  <si>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</si>
  <si>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</si>
  <si>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</si>
  <si>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</si>
  <si>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</si>
  <si>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</si>
  <si>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</si>
  <si>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</si>
  <si>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</si>
  <si>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</si>
  <si>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</si>
  <si>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</si>
  <si>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</si>
  <si>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</si>
  <si>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</si>
  <si>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</si>
  <si>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</si>
  <si>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</si>
  <si>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</si>
  <si>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</si>
  <si>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</si>
  <si>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</si>
  <si>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</si>
  <si>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</si>
  <si>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</si>
  <si>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</si>
  <si>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</si>
  <si>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</si>
  <si>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</si>
  <si>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</si>
  <si>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</si>
  <si>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</si>
  <si>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</si>
  <si>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</si>
  <si>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</si>
  <si>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</si>
  <si>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</si>
  <si>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</si>
  <si>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</si>
  <si>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</si>
  <si>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</si>
  <si>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</si>
  <si>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</si>
  <si>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</si>
  <si>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</si>
  <si>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</si>
  <si>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</si>
  <si>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</si>
  <si>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</si>
  <si>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</si>
  <si>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</si>
  <si>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</si>
  <si>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</si>
  <si>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</si>
  <si>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</si>
  <si>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</si>
  <si>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</si>
  <si>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</si>
  <si>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</si>
  <si>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</si>
  <si>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</si>
  <si>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</si>
  <si>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</si>
  <si>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</si>
  <si>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</si>
  <si>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</si>
  <si>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</si>
  <si>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</si>
  <si>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</si>
  <si>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</si>
  <si>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</si>
  <si>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</si>
  <si>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</si>
  <si>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</si>
  <si>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</si>
  <si>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</si>
  <si>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</si>
  <si>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</si>
  <si>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</si>
  <si>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</si>
  <si>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</si>
  <si>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</si>
  <si>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</si>
  <si>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</si>
  <si>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</si>
  <si>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</si>
  <si>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</si>
  <si>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</si>
  <si>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</si>
  <si>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</si>
  <si>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</si>
  <si>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</si>
  <si>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</si>
  <si>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</si>
  <si>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</si>
  <si>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</si>
  <si>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</si>
  <si>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</si>
  <si>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</si>
  <si>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</si>
  <si>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</si>
  <si>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</si>
  <si>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</si>
  <si>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</si>
  <si>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</si>
  <si>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</si>
  <si>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</si>
  <si>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</si>
  <si>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</si>
  <si>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</si>
  <si>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</si>
  <si>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</si>
  <si>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</si>
  <si>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</si>
  <si>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</si>
  <si>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</si>
  <si>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</si>
  <si>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</si>
  <si>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</si>
  <si>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</si>
  <si>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</si>
  <si>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</si>
  <si>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</si>
  <si>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</si>
  <si>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</si>
  <si>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</si>
  <si>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</si>
  <si>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</si>
  <si>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</si>
  <si>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</si>
  <si>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</si>
  <si>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</si>
  <si>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</si>
  <si>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</si>
  <si>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</si>
  <si>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</si>
  <si>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</si>
  <si>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</si>
  <si>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</si>
  <si>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</si>
  <si>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</si>
  <si>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</si>
  <si>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</si>
  <si>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</si>
  <si>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</si>
  <si>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</si>
  <si>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</si>
  <si>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</si>
  <si>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</si>
  <si>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</si>
  <si>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</si>
  <si>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</si>
  <si>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</si>
  <si>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</si>
  <si>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</si>
  <si>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</si>
  <si>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</si>
  <si>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</si>
  <si>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</si>
  <si>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</si>
  <si>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</si>
  <si>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</si>
  <si>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</si>
  <si>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</si>
  <si>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</si>
  <si>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</si>
  <si>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</si>
  <si>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</si>
  <si>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</si>
  <si>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</si>
  <si>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</si>
  <si>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</si>
  <si>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</si>
  <si>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</si>
  <si>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</si>
  <si>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</si>
  <si>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</si>
  <si>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</si>
  <si>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</si>
  <si>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</si>
  <si>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</si>
  <si>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</si>
  <si>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</si>
  <si>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</si>
  <si>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</si>
  <si>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</si>
  <si>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</si>
  <si>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</si>
  <si>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</si>
  <si>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</si>
  <si>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</si>
  <si>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</si>
  <si>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</si>
  <si>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</si>
  <si>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</si>
  <si>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</si>
  <si>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</si>
  <si>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</si>
  <si>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</si>
  <si>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</si>
  <si>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</si>
  <si>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</si>
  <si>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</si>
  <si>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</si>
  <si>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</si>
  <si>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</si>
  <si>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</si>
  <si>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</si>
  <si>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</si>
  <si>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</si>
  <si>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</si>
  <si>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</si>
  <si>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</si>
  <si>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</si>
  <si>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</si>
  <si>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</si>
  <si>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</si>
  <si>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</si>
  <si>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</si>
  <si>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</si>
  <si>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</si>
  <si>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</si>
  <si>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</si>
  <si>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</si>
  <si>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</si>
  <si>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</si>
  <si>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</si>
  <si>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</si>
  <si>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</si>
  <si>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</si>
  <si>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</si>
  <si>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</si>
  <si>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</si>
  <si>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</si>
  <si>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</si>
  <si>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</si>
  <si>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</si>
  <si>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</si>
  <si>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</si>
  <si>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</si>
  <si>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</si>
  <si>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</si>
  <si>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</si>
  <si>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</si>
  <si>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</si>
  <si>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</si>
  <si>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</si>
  <si>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</si>
  <si>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</si>
  <si>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</si>
  <si>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</si>
  <si>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</si>
  <si>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</si>
  <si>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</si>
  <si>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</si>
  <si>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</si>
  <si>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</si>
  <si>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</si>
  <si>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</si>
  <si>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</si>
  <si>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</si>
  <si>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</si>
  <si>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</si>
  <si>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</si>
  <si>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</si>
  <si>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</si>
  <si>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</si>
  <si>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</si>
  <si>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</si>
  <si>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</si>
  <si>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</si>
  <si>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</si>
  <si>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</si>
  <si>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</si>
  <si>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</si>
  <si>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</si>
  <si>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</si>
  <si>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</si>
  <si>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</si>
  <si>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</si>
  <si>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</si>
  <si>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</si>
  <si>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</si>
  <si>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</si>
  <si>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</si>
  <si>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</si>
  <si>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</si>
  <si>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</si>
  <si>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</si>
  <si>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</si>
  <si>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</si>
  <si>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</si>
  <si>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</si>
  <si>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</si>
  <si>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</si>
  <si>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</si>
  <si>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</si>
  <si>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</si>
  <si>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</si>
  <si>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</si>
  <si>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</si>
  <si>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</si>
  <si>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</si>
  <si>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</si>
  <si>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</si>
  <si>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</si>
  <si>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</si>
  <si>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</si>
  <si>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</si>
  <si>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</si>
  <si>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</si>
  <si>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</si>
  <si>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</si>
  <si>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</si>
  <si>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</si>
  <si>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</si>
  <si>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</si>
  <si>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</si>
  <si>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</si>
  <si>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</si>
  <si>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</si>
  <si>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</si>
  <si>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</si>
  <si>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</si>
  <si>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</si>
  <si>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</si>
  <si>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</si>
  <si>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</si>
  <si>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</si>
  <si>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</si>
  <si>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</si>
  <si>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</si>
  <si>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</si>
  <si>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</si>
  <si>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</si>
  <si>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</si>
  <si>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</si>
  <si>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</si>
  <si>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</si>
  <si>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</si>
  <si>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</si>
  <si>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</si>
  <si>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</si>
  <si>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</si>
  <si>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</si>
  <si>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</si>
  <si>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</si>
  <si>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</si>
  <si>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</si>
  <si>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</si>
  <si>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</si>
  <si>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</si>
  <si>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</si>
  <si>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</si>
  <si>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</si>
  <si>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</si>
  <si>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</si>
  <si>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</si>
  <si>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</si>
  <si>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</si>
  <si>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</si>
  <si>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</si>
  <si>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</si>
  <si>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</si>
  <si>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</si>
  <si>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</si>
  <si>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</si>
  <si>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</si>
  <si>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</si>
  <si>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</si>
  <si>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</si>
  <si>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</si>
  <si>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</si>
  <si>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</si>
  <si>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</si>
  <si>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</si>
  <si>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</si>
  <si>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</si>
  <si>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</si>
  <si>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</si>
  <si>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</si>
  <si>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</si>
  <si>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</si>
  <si>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</si>
  <si>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</si>
  <si>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</si>
  <si>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</si>
  <si>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</si>
  <si>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</si>
  <si>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</si>
  <si>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</si>
  <si>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</si>
  <si>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</si>
  <si>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</si>
  <si>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</si>
  <si>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</si>
  <si>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</si>
  <si>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</si>
  <si>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</si>
  <si>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</si>
  <si>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</si>
  <si>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</si>
  <si>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</si>
  <si>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</si>
  <si>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</si>
  <si>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</si>
  <si>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</si>
  <si>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</si>
  <si>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</si>
  <si>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</si>
  <si>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</si>
  <si>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</si>
  <si>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</si>
  <si>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</si>
  <si>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</si>
  <si>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</si>
  <si>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</si>
  <si>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</si>
  <si>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</si>
  <si>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</si>
  <si>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</si>
  <si>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</si>
  <si>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</si>
  <si>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</si>
  <si>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</si>
  <si>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</si>
  <si>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</si>
  <si>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</si>
  <si>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</si>
  <si>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</si>
  <si>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</si>
  <si>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</si>
  <si>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</si>
  <si>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</si>
  <si>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</si>
  <si>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</si>
  <si>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</si>
  <si>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</si>
  <si>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</si>
  <si>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</si>
  <si>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</si>
  <si>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</si>
  <si>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</si>
  <si>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</si>
  <si>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</si>
  <si>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</si>
  <si>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</si>
  <si>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</si>
  <si>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</si>
  <si>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</si>
  <si>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</si>
  <si>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</si>
  <si>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</si>
  <si>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</si>
  <si>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</si>
  <si>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</si>
  <si>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</si>
  <si>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</si>
  <si>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</si>
  <si>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</si>
  <si>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</si>
  <si>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</si>
  <si>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</si>
  <si>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</si>
  <si>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</si>
  <si>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</si>
  <si>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</si>
  <si>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</si>
  <si>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</si>
  <si>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</si>
  <si>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</si>
  <si>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</si>
  <si>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</si>
  <si>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</si>
  <si>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</si>
  <si>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</si>
  <si>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</si>
  <si>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</si>
  <si>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</si>
  <si>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</si>
  <si>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</si>
  <si>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</si>
  <si>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</si>
  <si>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</si>
  <si>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</si>
  <si>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</si>
  <si>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</si>
  <si>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</si>
  <si>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</si>
  <si>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</si>
  <si>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</si>
  <si>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</si>
  <si>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</si>
  <si>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</si>
  <si>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</si>
  <si>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</si>
  <si>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</si>
  <si>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</si>
  <si>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</si>
  <si>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</si>
  <si>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</si>
  <si>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</si>
  <si>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</si>
  <si>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</si>
  <si>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</si>
  <si>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</si>
  <si>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</si>
  <si>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</si>
  <si>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</si>
  <si>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</si>
  <si>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</si>
  <si>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</si>
  <si>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</si>
  <si>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</si>
  <si>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</si>
  <si>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</si>
  <si>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</si>
  <si>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</si>
  <si>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</si>
  <si>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</si>
  <si>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</si>
  <si>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</si>
  <si>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</si>
  <si>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</si>
  <si>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</si>
  <si>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</si>
  <si>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</si>
  <si>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</si>
  <si>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</si>
  <si>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</si>
  <si>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</si>
  <si>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</si>
  <si>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</si>
  <si>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</si>
  <si>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</si>
  <si>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</si>
  <si>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</si>
  <si>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</si>
  <si>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</si>
  <si>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</si>
  <si>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</si>
  <si>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</si>
  <si>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</si>
  <si>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</si>
  <si>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</si>
  <si>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</si>
  <si>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</si>
  <si>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</si>
  <si>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</si>
  <si>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</si>
  <si>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</si>
  <si>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</si>
  <si>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</si>
  <si>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</si>
  <si>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</si>
  <si>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</si>
  <si>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</si>
  <si>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</si>
  <si>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</si>
  <si>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</si>
  <si>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</si>
  <si>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</si>
  <si>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</si>
  <si>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</si>
  <si>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</si>
  <si>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</si>
  <si>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</si>
  <si>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</si>
  <si>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</si>
  <si>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</si>
  <si>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</si>
  <si>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</si>
  <si>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</si>
  <si>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</si>
  <si>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</si>
  <si>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</si>
  <si>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</si>
  <si>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</si>
  <si>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</si>
  <si>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</si>
  <si>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</si>
  <si>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</si>
  <si>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</si>
  <si>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</si>
  <si>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</si>
  <si>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</si>
  <si>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</si>
  <si>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</si>
  <si>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</si>
  <si>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</si>
  <si>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</si>
  <si>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</si>
  <si>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</si>
  <si>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</si>
  <si>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</si>
  <si>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</si>
  <si>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</si>
  <si>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</si>
  <si>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</si>
  <si>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</si>
  <si>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</si>
  <si>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</si>
  <si>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</si>
  <si>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</si>
  <si>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</si>
  <si>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</si>
  <si>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</si>
  <si>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</si>
  <si>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</si>
  <si>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</si>
  <si>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</si>
  <si>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</si>
  <si>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</si>
  <si>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</si>
  <si>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</si>
  <si>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</si>
  <si>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</si>
  <si>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</si>
  <si>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</si>
  <si>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</si>
  <si>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</si>
  <si>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</si>
  <si>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</si>
  <si>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</si>
  <si>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</si>
  <si>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</si>
  <si>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</si>
  <si>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</si>
  <si>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</si>
  <si>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</si>
  <si>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</si>
  <si>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</si>
  <si>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</si>
  <si>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</si>
  <si>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</si>
  <si>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</si>
  <si>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</si>
  <si>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</si>
  <si>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</si>
  <si>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</si>
  <si>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</si>
  <si>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</si>
  <si>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</si>
  <si>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</si>
  <si>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</si>
  <si>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</si>
  <si>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</si>
  <si>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</si>
  <si>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</si>
  <si>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</si>
  <si>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</si>
  <si>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</si>
  <si>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</si>
  <si>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</si>
  <si>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</si>
  <si>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</si>
  <si>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</si>
  <si>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</si>
  <si>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</si>
  <si>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</si>
  <si>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</si>
  <si>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</si>
  <si>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</si>
  <si>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</si>
  <si>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</si>
  <si>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</si>
  <si>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</si>
  <si>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</si>
  <si>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</si>
  <si>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</si>
  <si>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</si>
  <si>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</si>
  <si>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</si>
  <si>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</si>
  <si>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</si>
  <si>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</si>
  <si>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</si>
  <si>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</si>
  <si>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</si>
  <si>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</si>
  <si>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</si>
  <si>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</si>
  <si>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</si>
  <si>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</si>
  <si>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</si>
  <si>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</si>
  <si>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</si>
  <si>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</si>
  <si>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</si>
  <si>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</si>
  <si>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</si>
  <si>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</si>
  <si>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</si>
  <si>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</si>
  <si>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</si>
  <si>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</si>
  <si>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</si>
  <si>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</si>
  <si>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</si>
  <si>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</si>
  <si>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</si>
  <si>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</si>
  <si>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</si>
  <si>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</si>
  <si>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</si>
  <si>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</si>
  <si>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</si>
  <si>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</si>
  <si>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</si>
  <si>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</si>
  <si>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</si>
  <si>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</si>
  <si>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</si>
  <si>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</si>
  <si>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</si>
  <si>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</si>
  <si>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</si>
  <si>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</si>
  <si>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</si>
  <si>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</si>
  <si>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</si>
  <si>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</si>
  <si>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</si>
  <si>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</si>
  <si>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</si>
  <si>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</si>
  <si>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</si>
  <si>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</si>
  <si>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</si>
  <si>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</si>
  <si>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</si>
  <si>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</si>
  <si>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</si>
  <si>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</si>
  <si>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</si>
  <si>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</si>
  <si>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</si>
  <si>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</si>
  <si>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</si>
  <si>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</si>
  <si>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</si>
  <si>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</si>
  <si>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</si>
  <si>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</si>
  <si>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</si>
  <si>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</si>
  <si>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</si>
  <si>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</si>
  <si>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</si>
  <si>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</si>
  <si>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</si>
  <si>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</si>
  <si>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</si>
  <si>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</si>
  <si>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</si>
  <si>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</si>
  <si>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</si>
  <si>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</si>
  <si>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</si>
  <si>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</si>
  <si>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</si>
  <si>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</si>
  <si>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</si>
  <si>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</si>
  <si>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</si>
  <si>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</si>
  <si>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</si>
  <si>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</si>
  <si>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</si>
  <si>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</si>
  <si>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</si>
  <si>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</si>
  <si>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</si>
  <si>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</si>
  <si>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</si>
  <si>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</si>
  <si>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</si>
  <si>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</si>
  <si>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</si>
  <si>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</si>
  <si>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</si>
  <si>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</si>
  <si>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</si>
  <si>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</si>
  <si>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</si>
  <si>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</si>
  <si>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</si>
  <si>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</si>
  <si>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</si>
  <si>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</si>
  <si>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</si>
  <si>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</si>
  <si>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</si>
  <si>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</si>
  <si>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</si>
  <si>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</si>
  <si>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</si>
  <si>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</si>
  <si>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</si>
  <si>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</si>
  <si>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</si>
  <si>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</si>
  <si>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</si>
  <si>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</si>
  <si>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</si>
  <si>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</si>
  <si>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</si>
  <si>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</si>
  <si>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</si>
  <si>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</si>
  <si>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</si>
  <si>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</si>
  <si>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</si>
  <si>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</si>
  <si>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</si>
  <si>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</si>
  <si>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</si>
  <si>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</si>
  <si>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</si>
  <si>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</si>
  <si>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</si>
  <si>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</si>
  <si>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</si>
  <si>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</si>
  <si>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</si>
  <si>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</si>
  <si>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</si>
  <si>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</si>
  <si>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</si>
  <si>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</si>
  <si>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</si>
  <si>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</si>
  <si>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</si>
  <si>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</si>
  <si>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</si>
  <si>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</si>
  <si>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</si>
  <si>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</si>
  <si>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</si>
  <si>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</si>
  <si>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</si>
  <si>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</si>
  <si>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</si>
  <si>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</si>
  <si>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</si>
  <si>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</si>
  <si>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</si>
  <si>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</si>
  <si>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</si>
  <si>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</si>
  <si>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</si>
  <si>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</si>
  <si>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</si>
  <si>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</si>
  <si>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</si>
  <si>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</si>
  <si>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</si>
  <si>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</si>
  <si>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</si>
  <si>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</si>
  <si>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</si>
  <si>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</si>
  <si>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</si>
  <si>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</si>
  <si>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</si>
  <si>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</si>
  <si>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</si>
  <si>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</si>
  <si>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</si>
  <si>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</si>
  <si>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</si>
  <si>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</si>
  <si>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</si>
  <si>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</si>
  <si>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</si>
  <si>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</si>
  <si>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</si>
  <si>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</si>
  <si>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</si>
  <si>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</si>
  <si>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</si>
  <si>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</si>
  <si>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</si>
  <si>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</si>
  <si>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</si>
  <si>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</si>
  <si>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</si>
  <si>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</si>
  <si>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</si>
  <si>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</si>
  <si>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</si>
  <si>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</si>
  <si>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</si>
  <si>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</si>
  <si>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</si>
  <si>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</si>
  <si>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</si>
  <si>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</si>
  <si>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</si>
  <si>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</si>
  <si>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</si>
  <si>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</si>
  <si>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</si>
  <si>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</si>
  <si>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</si>
  <si>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</si>
  <si>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</si>
  <si>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</si>
  <si>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</si>
  <si>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</si>
  <si>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</si>
  <si>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</si>
  <si>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</si>
  <si>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</si>
  <si>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</si>
  <si>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</si>
  <si>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</si>
  <si>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</si>
  <si>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</si>
  <si>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</si>
  <si>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</si>
  <si>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</si>
  <si>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</si>
  <si>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</si>
  <si>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</si>
  <si>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</si>
  <si>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</si>
  <si>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</si>
  <si>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</si>
  <si>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</si>
  <si>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</si>
  <si>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</si>
  <si>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</si>
  <si>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</si>
  <si>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</si>
  <si>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</si>
  <si>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</si>
  <si>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</si>
  <si>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</si>
  <si>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</si>
  <si>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</si>
  <si>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</si>
  <si>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</si>
  <si>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</si>
  <si>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</si>
  <si>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</si>
  <si>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</si>
  <si>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</si>
  <si>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</si>
  <si>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</si>
  <si>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</si>
  <si>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</si>
  <si>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</si>
  <si>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</si>
  <si>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</si>
  <si>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</si>
  <si>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</si>
  <si>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</si>
  <si>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</si>
  <si>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</si>
  <si>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</si>
  <si>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</si>
  <si>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</si>
  <si>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</si>
  <si>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</si>
  <si>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</si>
  <si>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</si>
  <si>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</si>
  <si>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</si>
  <si>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</si>
  <si>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</si>
  <si>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</si>
  <si>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</si>
  <si>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</si>
  <si>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</si>
  <si>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</si>
  <si>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</si>
  <si>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</si>
  <si>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</si>
  <si>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</si>
  <si>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</si>
  <si>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</si>
  <si>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</si>
  <si>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</si>
  <si>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</si>
  <si>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</si>
  <si>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</si>
  <si>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</si>
  <si>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</si>
  <si>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</si>
  <si>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</si>
  <si>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</si>
  <si>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</si>
  <si>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</si>
  <si>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</si>
  <si>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</si>
  <si>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</si>
  <si>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</si>
  <si>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</si>
  <si>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</si>
  <si>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</si>
  <si>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</si>
  <si>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</si>
  <si>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</si>
  <si>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</si>
  <si>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</si>
  <si>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</si>
  <si>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</si>
  <si>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</si>
  <si>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</si>
  <si>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</si>
  <si>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</si>
  <si>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</si>
  <si>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</si>
  <si>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</si>
  <si>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</si>
  <si>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</si>
  <si>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</si>
  <si>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</si>
  <si>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</si>
  <si>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</si>
  <si>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</si>
  <si>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</si>
  <si>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</si>
  <si>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</si>
  <si>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</si>
  <si>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</si>
  <si>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</si>
  <si>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</si>
  <si>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</si>
  <si>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</si>
  <si>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</si>
  <si>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</si>
  <si>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</si>
  <si>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</si>
  <si>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</si>
  <si>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</si>
  <si>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</si>
  <si>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</si>
  <si>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</si>
  <si>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</si>
  <si>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</si>
  <si>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</si>
  <si>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</si>
  <si>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</si>
  <si>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</si>
  <si>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</si>
  <si>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</si>
  <si>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</si>
  <si>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</si>
  <si>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</si>
  <si>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</si>
  <si>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</si>
  <si>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</si>
  <si>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</si>
  <si>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</si>
  <si>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</si>
  <si>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</si>
  <si>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</si>
  <si>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</si>
  <si>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</si>
  <si>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</si>
  <si>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</si>
  <si>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</si>
  <si>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</si>
  <si>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</si>
  <si>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</si>
  <si>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</si>
  <si>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</si>
  <si>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</si>
  <si>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</si>
  <si>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</si>
  <si>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</si>
  <si>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</si>
  <si>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</si>
  <si>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</si>
  <si>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</si>
  <si>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</si>
  <si>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</si>
  <si>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</si>
  <si>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</si>
  <si>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</si>
  <si>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</si>
  <si>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</si>
  <si>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</si>
  <si>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</si>
  <si>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</si>
  <si>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</si>
  <si>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</si>
  <si>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</si>
  <si>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</si>
  <si>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</si>
  <si>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</si>
  <si>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</si>
  <si>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</si>
  <si>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</si>
  <si>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</si>
  <si>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</si>
  <si>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</si>
  <si>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</si>
  <si>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</si>
  <si>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</si>
  <si>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</si>
  <si>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</si>
  <si>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</si>
  <si>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</si>
  <si>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</si>
  <si>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</si>
  <si>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</si>
  <si>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</si>
  <si>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</si>
  <si>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</si>
  <si>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</si>
  <si>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</si>
  <si>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</si>
  <si>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</si>
  <si>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</si>
  <si>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</si>
  <si>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</si>
  <si>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</si>
  <si>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</si>
  <si>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</si>
  <si>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</si>
  <si>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</si>
  <si>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</si>
  <si>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</si>
  <si>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</si>
  <si>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</si>
  <si>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</si>
  <si>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</si>
  <si>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</si>
  <si>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</si>
  <si>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</si>
  <si>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</si>
  <si>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</si>
  <si>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</si>
  <si>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</si>
  <si>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</si>
  <si>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</si>
  <si>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</si>
  <si>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</si>
  <si>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</si>
  <si>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</si>
  <si>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</si>
  <si>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</si>
  <si>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</si>
  <si>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</si>
  <si>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</si>
  <si>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</si>
  <si>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</si>
  <si>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</si>
  <si>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</si>
  <si>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</si>
  <si>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</si>
  <si>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</si>
  <si>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</si>
  <si>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</si>
  <si>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</si>
  <si>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</si>
  <si>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</si>
  <si>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</si>
  <si>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</si>
  <si>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</si>
  <si>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</si>
  <si>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</si>
  <si>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</si>
  <si>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</si>
  <si>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</si>
  <si>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</si>
  <si>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</si>
  <si>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</si>
  <si>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</si>
  <si>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</si>
  <si>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</si>
  <si>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</si>
  <si>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</si>
  <si>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</si>
  <si>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</si>
  <si>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</si>
  <si>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</si>
  <si>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</si>
  <si>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</si>
  <si>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</si>
  <si>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</si>
  <si>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</si>
  <si>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</si>
  <si>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</si>
  <si>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</si>
  <si>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</si>
  <si>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</si>
  <si>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</si>
  <si>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</si>
  <si>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</si>
  <si>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</si>
  <si>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</si>
  <si>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</si>
  <si>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</si>
  <si>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</si>
  <si>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</si>
  <si>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</si>
  <si>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</si>
  <si>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</si>
  <si>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</si>
  <si>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</si>
  <si>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</si>
  <si>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</si>
  <si>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</si>
  <si>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</si>
  <si>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</si>
  <si>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</si>
  <si>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</si>
  <si>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</si>
  <si>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</si>
  <si>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</si>
  <si>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</si>
  <si>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</si>
  <si>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</si>
  <si>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</si>
  <si>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</si>
  <si>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</si>
  <si>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</si>
  <si>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</si>
  <si>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</si>
  <si>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</si>
  <si>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</si>
  <si>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</si>
  <si>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</si>
  <si>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</si>
  <si>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</si>
  <si>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</si>
  <si>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</si>
  <si>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</si>
  <si>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</si>
  <si>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</si>
  <si>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</si>
  <si>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</si>
  <si>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</si>
  <si>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</si>
  <si>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</si>
  <si>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</si>
  <si>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</si>
  <si>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</si>
  <si>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</si>
  <si>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</si>
  <si>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</si>
  <si>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</si>
  <si>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</si>
  <si>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</si>
  <si>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</si>
  <si>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</si>
  <si>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</si>
  <si>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</si>
  <si>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</si>
  <si>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</si>
  <si>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</si>
  <si>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</si>
  <si>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</si>
  <si>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</si>
  <si>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</si>
  <si>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</si>
  <si>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</si>
  <si>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</si>
  <si>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</si>
  <si>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</si>
  <si>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</si>
  <si>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</si>
  <si>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</si>
  <si>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</si>
  <si>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</si>
  <si>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</si>
  <si>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</si>
  <si>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</si>
  <si>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</si>
  <si>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</si>
  <si>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</si>
  <si>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</si>
  <si>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</si>
  <si>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</si>
  <si>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</si>
  <si>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</si>
  <si>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</si>
  <si>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</si>
  <si>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</si>
  <si>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</si>
  <si>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</si>
  <si>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</si>
  <si>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</si>
  <si>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</si>
  <si>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</si>
  <si>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</si>
  <si>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</si>
  <si>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</si>
  <si>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</si>
  <si>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</si>
  <si>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</si>
  <si>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</si>
  <si>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</si>
  <si>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</si>
  <si>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</si>
  <si>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</si>
  <si>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</si>
  <si>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</si>
  <si>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</si>
  <si>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</si>
  <si>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</si>
  <si>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</si>
  <si>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</si>
  <si>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</si>
  <si>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</si>
  <si>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</si>
  <si>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</si>
  <si>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</si>
  <si>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</si>
  <si>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</si>
  <si>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</si>
  <si>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</si>
  <si>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</si>
  <si>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</si>
  <si>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</si>
  <si>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</si>
  <si>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</si>
  <si>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</si>
  <si>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</si>
  <si>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</si>
  <si>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</si>
  <si>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</si>
  <si>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</si>
  <si>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</si>
  <si>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</si>
  <si>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</si>
  <si>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</si>
  <si>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</si>
  <si>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</si>
  <si>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</si>
  <si>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</si>
  <si>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</si>
  <si>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</si>
  <si>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</si>
  <si>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</si>
  <si>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</si>
  <si>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</si>
  <si>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</si>
  <si>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</si>
  <si>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</si>
  <si>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</si>
  <si>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</si>
  <si>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</si>
  <si>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</si>
  <si>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</si>
  <si>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</si>
  <si>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</si>
  <si>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</si>
  <si>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</si>
  <si>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</si>
  <si>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</si>
  <si>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</si>
  <si>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</si>
  <si>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</si>
  <si>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</si>
  <si>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</si>
  <si>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</si>
  <si>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</si>
  <si>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</si>
  <si>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</si>
  <si>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</si>
  <si>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</si>
  <si>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</si>
  <si>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</si>
  <si>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</si>
  <si>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</si>
  <si>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</si>
  <si>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</si>
  <si>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</si>
  <si>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</si>
  <si>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</si>
  <si>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</si>
  <si>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</si>
  <si>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</si>
  <si>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</si>
  <si>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</si>
  <si>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</si>
  <si>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</si>
  <si>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</si>
  <si>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</si>
  <si>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</si>
  <si>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</si>
  <si>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</si>
  <si>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</si>
  <si>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</si>
  <si>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</si>
  <si>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</si>
  <si>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</si>
  <si>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</si>
  <si>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</si>
  <si>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</si>
  <si>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</si>
  <si>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</si>
  <si>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</si>
  <si>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</si>
  <si>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</si>
  <si>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</si>
  <si>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</si>
  <si>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</si>
  <si>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</si>
  <si>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</si>
  <si>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</si>
  <si>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</si>
  <si>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</si>
  <si>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</si>
  <si>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</si>
  <si>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</si>
  <si>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</si>
  <si>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</si>
  <si>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</si>
  <si>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</si>
  <si>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</si>
  <si>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</si>
  <si>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</si>
  <si>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</si>
  <si>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</si>
  <si>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</si>
  <si>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</si>
  <si>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</si>
  <si>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</si>
  <si>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</si>
  <si>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</si>
  <si>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</si>
  <si>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</si>
  <si>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</si>
  <si>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</si>
  <si>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</si>
  <si>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</si>
  <si>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</si>
  <si>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</si>
  <si>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</si>
  <si>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</si>
  <si>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</si>
  <si>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</si>
  <si>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</si>
  <si>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</si>
  <si>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</si>
  <si>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</si>
  <si>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</si>
  <si>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</si>
  <si>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</si>
  <si>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</si>
  <si>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</si>
  <si>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</si>
  <si>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</si>
  <si>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</si>
  <si>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</si>
  <si>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</si>
  <si>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</si>
  <si>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</si>
  <si>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</si>
  <si>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</si>
  <si>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</si>
  <si>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</si>
  <si>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</si>
  <si>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</si>
  <si>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</si>
  <si>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</si>
  <si>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</si>
  <si>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</si>
  <si>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</si>
  <si>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</si>
  <si>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</si>
  <si>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</si>
  <si>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</si>
  <si>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</si>
  <si>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</si>
  <si>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</si>
  <si>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</si>
  <si>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</si>
  <si>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</si>
  <si>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</si>
  <si>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</si>
  <si>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</si>
  <si>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</si>
  <si>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</si>
  <si>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</si>
  <si>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</si>
  <si>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</si>
  <si>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</si>
  <si>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</si>
  <si>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</si>
  <si>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</si>
  <si>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</si>
  <si>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</si>
  <si>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</si>
  <si>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</si>
  <si>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</si>
  <si>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</si>
  <si>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</si>
  <si>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</si>
  <si>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</si>
  <si>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</si>
  <si>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</si>
  <si>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</si>
  <si>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</si>
  <si>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</si>
  <si>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</si>
  <si>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</si>
  <si>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</si>
  <si>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</si>
  <si>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</si>
  <si>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</si>
  <si>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</si>
  <si>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</si>
  <si>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</si>
  <si>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</si>
  <si>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</si>
  <si>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</si>
  <si>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</si>
  <si>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</si>
  <si>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</si>
  <si>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</si>
  <si>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</si>
  <si>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</si>
  <si>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</si>
  <si>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</si>
  <si>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</si>
  <si>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</si>
  <si>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</si>
  <si>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</si>
  <si>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</si>
  <si>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</si>
  <si>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</si>
  <si>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</si>
  <si>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</si>
  <si>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</si>
  <si>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</si>
  <si>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</si>
  <si>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</si>
  <si>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</si>
  <si>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</si>
  <si>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</si>
  <si>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</si>
  <si>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</si>
  <si>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</si>
  <si>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</si>
  <si>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</si>
  <si>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</si>
  <si>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</si>
  <si>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</si>
  <si>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</si>
  <si>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</si>
  <si>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</si>
  <si>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</si>
  <si>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</si>
  <si>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</si>
  <si>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</si>
  <si>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</si>
  <si>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</si>
  <si>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</si>
  <si>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</si>
  <si>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</si>
  <si>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</si>
  <si>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</si>
  <si>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</si>
  <si>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</si>
  <si>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</si>
  <si>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</si>
  <si>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</si>
  <si>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</si>
  <si>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</si>
  <si>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</si>
  <si>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</si>
  <si>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</si>
  <si>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</si>
  <si>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</si>
  <si>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</si>
  <si>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</si>
  <si>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</si>
  <si>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</si>
  <si>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</si>
  <si>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</si>
  <si>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</si>
  <si>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</si>
  <si>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</si>
  <si>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</si>
  <si>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</si>
  <si>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</si>
  <si>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</si>
  <si>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</si>
  <si>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</si>
  <si>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</si>
  <si>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</si>
  <si>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</si>
  <si>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</si>
  <si>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</si>
  <si>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</si>
  <si>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</si>
  <si>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</si>
  <si>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</si>
  <si>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</si>
  <si>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</si>
  <si>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</si>
  <si>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</si>
  <si>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</si>
  <si>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</si>
  <si>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</si>
  <si>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</si>
  <si>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</si>
  <si>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</si>
  <si>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</si>
  <si>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</si>
  <si>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</si>
  <si>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</si>
  <si>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</si>
  <si>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</si>
  <si>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</si>
  <si>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</si>
  <si>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</si>
  <si>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</si>
  <si>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</si>
  <si>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</si>
  <si>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</si>
  <si>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</si>
  <si>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</si>
  <si>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</si>
  <si>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</si>
  <si>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</si>
  <si>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</si>
  <si>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</si>
  <si>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</si>
  <si>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</si>
  <si>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</si>
  <si>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</si>
  <si>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</si>
  <si>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</si>
  <si>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</si>
  <si>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</si>
  <si>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</si>
  <si>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</si>
  <si>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</si>
  <si>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</si>
  <si>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</si>
  <si>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</si>
  <si>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</si>
  <si>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</si>
  <si>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</si>
  <si>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</si>
  <si>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</si>
  <si>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</si>
  <si>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</si>
  <si>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</si>
  <si>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</si>
  <si>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</si>
  <si>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</si>
  <si>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</si>
  <si>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</si>
  <si>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</si>
  <si>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</si>
  <si>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</si>
  <si>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</si>
  <si>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</si>
  <si>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</si>
  <si>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</si>
  <si>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</si>
  <si>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</si>
  <si>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</si>
  <si>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</si>
  <si>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</si>
  <si>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</si>
  <si>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</si>
  <si>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</si>
  <si>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</si>
  <si>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</si>
  <si>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</si>
  <si>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</si>
  <si>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</si>
  <si>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</si>
  <si>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</si>
  <si>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</si>
  <si>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</si>
  <si>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</si>
  <si>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</si>
  <si>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</si>
  <si>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</si>
  <si>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</si>
  <si>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</si>
  <si>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</si>
  <si>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</si>
  <si>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</si>
  <si>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</si>
  <si>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</si>
  <si>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</si>
  <si>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</si>
  <si>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</si>
  <si>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</si>
  <si>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</si>
  <si>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</si>
  <si>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</si>
  <si>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</si>
  <si>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</si>
  <si>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</si>
  <si>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</si>
  <si>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</si>
  <si>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</si>
  <si>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</si>
  <si>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</si>
  <si>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</si>
  <si>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</si>
  <si>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</si>
  <si>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</si>
  <si>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</si>
  <si>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</si>
  <si>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</si>
  <si>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</si>
  <si>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</si>
  <si>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</si>
  <si>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</si>
  <si>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</si>
  <si>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</si>
  <si>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</si>
  <si>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</si>
  <si>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</si>
  <si>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</si>
  <si>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</si>
  <si>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</si>
  <si>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</si>
  <si>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</si>
  <si>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</si>
  <si>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</si>
  <si>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</si>
  <si>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</si>
  <si>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</si>
  <si>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</si>
  <si>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</si>
  <si>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</si>
  <si>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</si>
  <si>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</si>
  <si>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</si>
  <si>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</si>
  <si>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</si>
  <si>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</si>
  <si>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</si>
  <si>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</si>
  <si>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</si>
  <si>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</si>
  <si>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</si>
  <si>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</si>
  <si>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</si>
  <si>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</si>
  <si>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</si>
  <si>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</si>
  <si>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</si>
  <si>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</si>
  <si>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</si>
  <si>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</si>
  <si>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</si>
  <si>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</si>
  <si>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</si>
  <si>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</si>
  <si>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</si>
  <si>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</si>
  <si>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</si>
  <si>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</si>
  <si>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</si>
  <si>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</si>
  <si>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</si>
  <si>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</si>
  <si>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</si>
  <si>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</si>
  <si>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</si>
  <si>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</si>
  <si>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</si>
  <si>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</si>
  <si>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</si>
  <si>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</si>
  <si>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</si>
  <si>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</si>
  <si>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</si>
  <si>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</si>
  <si>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</si>
  <si>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</si>
  <si>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</si>
  <si>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</si>
  <si>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</si>
  <si>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</si>
  <si>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</si>
  <si>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</si>
  <si>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</si>
  <si>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</si>
  <si>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</si>
  <si>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</si>
  <si>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</si>
  <si>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</si>
  <si>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</si>
  <si>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</si>
  <si>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</si>
  <si>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</si>
  <si>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</si>
  <si>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</si>
  <si>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</si>
  <si>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</si>
  <si>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</si>
  <si>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</si>
  <si>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</si>
  <si>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</si>
  <si>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</si>
  <si>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</si>
  <si>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</si>
  <si>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</si>
  <si>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</si>
  <si>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</si>
  <si>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</si>
  <si>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</si>
  <si>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</si>
  <si>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</si>
  <si>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</si>
  <si>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</si>
  <si>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</si>
  <si>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</si>
  <si>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</si>
  <si>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</si>
  <si>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</si>
  <si>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</si>
  <si>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</si>
  <si>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</si>
  <si>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</si>
  <si>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</si>
  <si>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</si>
  <si>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</si>
  <si>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</si>
  <si>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</si>
  <si>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</si>
  <si>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</si>
  <si>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</si>
  <si>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</si>
  <si>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</si>
  <si>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</si>
  <si>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</si>
  <si>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</si>
  <si>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</si>
  <si>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</si>
  <si>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</si>
  <si>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</si>
  <si>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</si>
  <si>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</si>
  <si>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</si>
  <si>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</si>
  <si>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</si>
  <si>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</si>
  <si>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</si>
  <si>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</si>
  <si>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</si>
  <si>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</si>
  <si>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</si>
  <si>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</si>
  <si>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</si>
  <si>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</si>
  <si>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</si>
  <si>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</si>
  <si>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</si>
  <si>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</si>
  <si>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</si>
  <si>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</si>
  <si>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</si>
  <si>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</si>
  <si>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</si>
  <si>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</si>
  <si>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</si>
  <si>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</si>
  <si>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</si>
  <si>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</si>
  <si>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</si>
  <si>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</si>
  <si>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</si>
  <si>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</si>
  <si>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</si>
  <si>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</si>
  <si>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</si>
  <si>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</si>
  <si>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</si>
  <si>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</si>
  <si>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</si>
  <si>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</si>
  <si>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</si>
  <si>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</si>
  <si>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</si>
  <si>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</si>
  <si>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</si>
  <si>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</si>
  <si>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</si>
  <si>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</si>
  <si>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</si>
  <si>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</si>
  <si>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</si>
  <si>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</si>
  <si>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</si>
  <si>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</si>
  <si>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</si>
  <si>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</si>
  <si>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</si>
  <si>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</si>
  <si>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</si>
  <si>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</si>
  <si>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</si>
  <si>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</si>
  <si>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</si>
  <si>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</si>
  <si>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</si>
  <si>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</si>
  <si>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</si>
  <si>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</si>
  <si>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</si>
  <si>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</si>
  <si>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</si>
  <si>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</si>
  <si>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</si>
  <si>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</si>
  <si>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</si>
  <si>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</si>
  <si>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</si>
  <si>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</si>
  <si>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</si>
  <si>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</si>
  <si>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</si>
  <si>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</si>
  <si>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</si>
  <si>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</si>
  <si>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</si>
  <si>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</si>
  <si>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</si>
  <si>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</si>
  <si>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</si>
  <si>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</si>
  <si>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</si>
  <si>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</si>
  <si>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</si>
  <si>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</si>
  <si>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</si>
  <si>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</si>
  <si>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</si>
  <si>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</si>
  <si>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</si>
  <si>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</si>
  <si>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</si>
  <si>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</si>
  <si>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</si>
  <si>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</si>
  <si>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</si>
  <si>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</si>
  <si>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</si>
  <si>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</si>
  <si>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</si>
  <si>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</si>
  <si>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</si>
  <si>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</si>
  <si>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</si>
  <si>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</si>
  <si>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</si>
  <si>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</si>
  <si>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</si>
  <si>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</si>
  <si>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</si>
  <si>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</si>
  <si>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</si>
  <si>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</si>
  <si>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</si>
  <si>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</si>
  <si>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</si>
  <si>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</si>
  <si>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</si>
  <si>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</si>
  <si>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</si>
  <si>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</si>
  <si>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</si>
  <si>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</si>
  <si>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</si>
  <si>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</si>
  <si>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</si>
  <si>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</si>
  <si>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</si>
  <si>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</si>
  <si>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</si>
  <si>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</si>
  <si>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</si>
  <si>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</si>
  <si>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</si>
  <si>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</si>
  <si>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</si>
  <si>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</si>
  <si>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</si>
  <si>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</si>
  <si>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</si>
  <si>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</si>
  <si>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</si>
  <si>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</si>
  <si>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</si>
  <si>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</si>
  <si>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</si>
  <si>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</si>
  <si>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</si>
  <si>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</si>
  <si>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</si>
  <si>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</si>
  <si>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</si>
  <si>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</si>
  <si>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</si>
  <si>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</si>
  <si>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</si>
  <si>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</si>
  <si>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</si>
  <si>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</si>
  <si>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</si>
  <si>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</si>
  <si>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</si>
  <si>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</si>
  <si>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</si>
  <si>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</si>
  <si>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</si>
  <si>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</si>
  <si>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</si>
  <si>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</si>
  <si>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</si>
  <si>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</si>
  <si>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</si>
  <si>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</si>
  <si>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</si>
  <si>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</si>
  <si>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</si>
  <si>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</si>
  <si>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</si>
  <si>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</si>
  <si>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</si>
  <si>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</si>
  <si>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</si>
  <si>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</si>
  <si>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</si>
  <si>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</si>
  <si>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</si>
  <si>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</si>
  <si>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</si>
  <si>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</si>
  <si>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</si>
  <si>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</si>
  <si>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</si>
  <si>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</si>
  <si>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</si>
  <si>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</si>
  <si>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</si>
  <si>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</si>
  <si>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</si>
  <si>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</si>
  <si>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</si>
  <si>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</si>
  <si>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</si>
  <si>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</si>
  <si>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</si>
  <si>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</si>
  <si>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</si>
  <si>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</si>
  <si>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</si>
  <si>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</si>
  <si>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</si>
  <si>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</si>
  <si>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</si>
  <si>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</si>
  <si>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</si>
  <si>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</si>
  <si>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</si>
  <si>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</si>
  <si>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</si>
  <si>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</si>
  <si>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</si>
  <si>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</si>
  <si>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</si>
  <si>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</si>
  <si>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</si>
  <si>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</si>
  <si>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</si>
  <si>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</si>
  <si>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</si>
  <si>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</si>
  <si>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</si>
  <si>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</si>
  <si>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</si>
  <si>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</si>
  <si>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</si>
  <si>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</si>
  <si>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</si>
  <si>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</si>
  <si>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</si>
  <si>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</si>
  <si>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</si>
  <si>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</si>
  <si>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</si>
  <si>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</si>
  <si>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</si>
  <si>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</si>
  <si>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</si>
  <si>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</si>
  <si>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</si>
  <si>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</si>
  <si>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</si>
  <si>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</si>
  <si>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</si>
  <si>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</si>
  <si>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</si>
  <si>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</si>
  <si>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</si>
  <si>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</si>
  <si>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</si>
  <si>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</si>
  <si>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</si>
  <si>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</si>
  <si>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</si>
  <si>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</si>
  <si>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</si>
  <si>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</si>
  <si>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</si>
  <si>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</si>
  <si>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</si>
  <si>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</si>
  <si>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</si>
  <si>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</si>
  <si>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</si>
  <si>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</si>
  <si>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</si>
  <si>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</si>
  <si>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</si>
  <si>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</si>
  <si>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</si>
  <si>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</si>
  <si>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</si>
  <si>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</si>
  <si>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</si>
  <si>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</si>
  <si>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</si>
  <si>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</si>
  <si>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</si>
  <si>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</si>
  <si>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</si>
  <si>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</si>
  <si>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</si>
  <si>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</si>
  <si>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</si>
  <si>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</si>
  <si>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</si>
  <si>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</si>
  <si>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</si>
  <si>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</si>
  <si>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</si>
  <si>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</si>
  <si>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</si>
  <si>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</si>
  <si>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</si>
  <si>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</si>
  <si>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</si>
  <si>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</si>
  <si>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</si>
  <si>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</si>
  <si>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</si>
  <si>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</si>
  <si>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</si>
  <si>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</si>
  <si>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</si>
  <si>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</si>
  <si>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</si>
  <si>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</si>
  <si>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</si>
  <si>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</si>
  <si>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</si>
  <si>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</si>
  <si>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</si>
  <si>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</si>
  <si>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</si>
  <si>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</si>
  <si>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</si>
  <si>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</si>
  <si>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</si>
  <si>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</si>
  <si>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</si>
  <si>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</si>
  <si>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</si>
  <si>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</si>
  <si>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</si>
  <si>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</si>
  <si>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</si>
  <si>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</si>
  <si>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</si>
  <si>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</si>
  <si>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</si>
  <si>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</si>
  <si>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</si>
  <si>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</si>
  <si>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</si>
  <si>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</si>
  <si>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</si>
  <si>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</si>
  <si>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</si>
  <si>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</si>
  <si>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</si>
  <si>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</si>
  <si>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</si>
  <si>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</si>
  <si>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</si>
  <si>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</si>
  <si>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</si>
  <si>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</si>
  <si>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</si>
  <si>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</si>
  <si>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</si>
  <si>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</si>
  <si>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</si>
  <si>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</si>
  <si>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</si>
  <si>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</si>
  <si>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</si>
  <si>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</si>
  <si>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</si>
  <si>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</si>
  <si>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</si>
  <si>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</si>
  <si>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</si>
  <si>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</si>
  <si>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</si>
  <si>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</si>
  <si>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</si>
  <si>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</si>
  <si>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</si>
  <si>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</si>
  <si>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</si>
  <si>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</si>
  <si>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</si>
  <si>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</si>
  <si>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</si>
  <si>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</si>
  <si>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</si>
  <si>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</si>
  <si>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</si>
  <si>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</si>
  <si>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</si>
  <si>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</si>
  <si>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</si>
  <si>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</si>
  <si>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</si>
  <si>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</si>
  <si>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</si>
  <si>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</si>
  <si>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</si>
  <si>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</si>
  <si>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</si>
  <si>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</si>
  <si>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</si>
  <si>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</si>
  <si>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</si>
  <si>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</si>
  <si>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</si>
  <si>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</si>
  <si>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</si>
  <si>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</si>
  <si>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</si>
  <si>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</si>
  <si>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</si>
  <si>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</si>
  <si>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</si>
  <si>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</si>
  <si>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</si>
  <si>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</si>
  <si>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</si>
  <si>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</si>
  <si>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</si>
  <si>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</si>
  <si>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</si>
  <si>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</si>
  <si>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</si>
  <si>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</si>
  <si>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</si>
  <si>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</si>
  <si>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</si>
  <si>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</si>
  <si>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</si>
  <si>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</si>
  <si>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</si>
  <si>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</si>
  <si>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</si>
  <si>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</si>
  <si>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</si>
  <si>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</si>
  <si>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</si>
  <si>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</si>
  <si>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</si>
  <si>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</si>
  <si>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</si>
  <si>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</si>
  <si>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</si>
  <si>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</si>
  <si>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</si>
  <si>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</si>
  <si>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</si>
  <si>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</si>
  <si>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</si>
  <si>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</si>
  <si>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</si>
  <si>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</si>
  <si>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</si>
  <si>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</si>
  <si>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</si>
  <si>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</si>
  <si>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</si>
  <si>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</si>
  <si>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</si>
  <si>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</si>
  <si>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</si>
  <si>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</si>
  <si>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</si>
  <si>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</si>
  <si>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</si>
  <si>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</si>
  <si>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</si>
  <si>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</si>
  <si>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</si>
  <si>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</si>
  <si>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</si>
  <si>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</si>
  <si>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</si>
  <si>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</si>
  <si>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</si>
  <si>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</si>
  <si>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</si>
  <si>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</si>
  <si>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</si>
  <si>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</si>
  <si>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</si>
  <si>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</si>
  <si>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</si>
  <si>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</si>
  <si>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</si>
  <si>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</si>
  <si>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</si>
  <si>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</si>
  <si>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</si>
  <si>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</si>
  <si>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</si>
  <si>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</si>
  <si>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</si>
  <si>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</si>
  <si>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</si>
  <si>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</si>
  <si>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</si>
  <si>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</si>
  <si>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</si>
  <si>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</si>
  <si>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</si>
  <si>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</si>
  <si>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</si>
  <si>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</si>
  <si>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</si>
  <si>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</si>
  <si>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</si>
  <si>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</si>
  <si>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</si>
  <si>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</si>
  <si>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</si>
  <si>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</si>
  <si>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</si>
  <si>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</si>
  <si>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</si>
  <si>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</si>
  <si>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</si>
  <si>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</si>
  <si>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</si>
  <si>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</si>
  <si>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</si>
  <si>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</si>
  <si>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</si>
  <si>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</si>
  <si>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</si>
  <si>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</si>
  <si>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</si>
  <si>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</si>
  <si>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</si>
  <si>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</si>
  <si>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</si>
  <si>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</si>
  <si>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</si>
  <si>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</si>
  <si>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</si>
  <si>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</si>
  <si>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</si>
  <si>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</si>
  <si>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</si>
  <si>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</si>
  <si>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</si>
  <si>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</si>
  <si>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</si>
  <si>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</si>
  <si>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</si>
  <si>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</si>
  <si>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</si>
  <si>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</si>
  <si>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</si>
  <si>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</si>
  <si>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</si>
  <si>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</si>
  <si>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</si>
  <si>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</si>
  <si>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</si>
  <si>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</si>
  <si>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</si>
  <si>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</si>
  <si>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</si>
  <si>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</si>
  <si>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</si>
  <si>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</si>
  <si>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</si>
  <si>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</si>
  <si>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</si>
  <si>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</si>
  <si>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</si>
  <si>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</si>
  <si>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</si>
  <si>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</si>
  <si>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</si>
  <si>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</si>
  <si>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</si>
  <si>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</si>
  <si>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</si>
  <si>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</si>
  <si>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</si>
  <si>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</si>
  <si>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</si>
  <si>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</si>
  <si>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</si>
  <si>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</si>
  <si>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</si>
  <si>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</si>
  <si>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</si>
  <si>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</si>
  <si>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</si>
  <si>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</si>
  <si>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</si>
  <si>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</si>
  <si>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</si>
  <si>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</si>
  <si>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</si>
  <si>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</si>
  <si>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</si>
  <si>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</si>
  <si>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</si>
  <si>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</si>
  <si>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</si>
  <si>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</si>
  <si>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</si>
  <si>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</si>
  <si>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</si>
  <si>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</si>
  <si>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</si>
  <si>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</si>
  <si>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</si>
  <si>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</si>
  <si>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</si>
  <si>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</si>
  <si>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</si>
  <si>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</si>
  <si>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</si>
  <si>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</si>
  <si>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</si>
  <si>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</si>
  <si>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</si>
  <si>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</si>
  <si>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</si>
  <si>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</si>
  <si>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</si>
  <si>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</si>
  <si>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</si>
  <si>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</si>
  <si>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</si>
  <si>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</si>
  <si>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</si>
  <si>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</si>
  <si>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</si>
  <si>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</si>
  <si>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</si>
  <si>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</si>
  <si>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</si>
  <si>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</si>
  <si>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</si>
  <si>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</si>
  <si>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</si>
  <si>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</si>
  <si>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</si>
  <si>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</si>
  <si>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</si>
  <si>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</si>
  <si>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</si>
  <si>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</si>
  <si>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</si>
  <si>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</si>
  <si>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</si>
  <si>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</si>
  <si>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</si>
  <si>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</si>
  <si>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</si>
  <si>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</si>
  <si>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</si>
  <si>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</si>
  <si>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</si>
  <si>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</si>
  <si>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</si>
  <si>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</si>
  <si>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</si>
  <si>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</si>
  <si>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</si>
  <si>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</si>
  <si>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</si>
  <si>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</si>
  <si>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</si>
  <si>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</si>
  <si>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</si>
  <si>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</si>
  <si>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</si>
  <si>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</si>
  <si>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</si>
  <si>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</si>
  <si>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</si>
  <si>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</si>
  <si>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</si>
  <si>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</si>
  <si>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</si>
  <si>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</si>
  <si>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</si>
  <si>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</si>
  <si>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</si>
  <si>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</si>
  <si>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</si>
  <si>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</si>
  <si>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</si>
  <si>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</si>
  <si>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</si>
  <si>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</si>
  <si>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</si>
  <si>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</si>
  <si>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</si>
  <si>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</si>
  <si>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</si>
  <si>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</si>
  <si>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</si>
  <si>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</si>
  <si>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</si>
  <si>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</si>
  <si>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</si>
  <si>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</si>
  <si>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</si>
  <si>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</si>
  <si>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</si>
  <si>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</si>
  <si>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</si>
  <si>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</si>
  <si>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</si>
  <si>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</si>
  <si>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</si>
  <si>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</si>
  <si>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</si>
  <si>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</si>
  <si>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</si>
  <si>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</si>
  <si>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</si>
  <si>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</si>
  <si>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</si>
  <si>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</si>
  <si>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</si>
  <si>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</si>
  <si>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</si>
  <si>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</si>
  <si>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</si>
  <si>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</si>
  <si>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</si>
  <si>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</si>
  <si>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</si>
  <si>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</si>
  <si>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</si>
  <si>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</si>
  <si>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</si>
  <si>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</si>
  <si>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</si>
  <si>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</si>
  <si>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</si>
  <si>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</si>
  <si>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</si>
  <si>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</si>
  <si>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</si>
  <si>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</si>
  <si>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</si>
  <si>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</si>
  <si>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</si>
  <si>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</si>
  <si>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</si>
  <si>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</si>
  <si>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</si>
  <si>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</si>
  <si>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</si>
  <si>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</si>
  <si>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</si>
  <si>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</si>
  <si>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</si>
  <si>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</si>
  <si>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</si>
  <si>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</si>
  <si>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</si>
  <si>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</si>
  <si>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</si>
  <si>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</si>
  <si>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</si>
  <si>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</si>
  <si>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</si>
  <si>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</si>
  <si>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</si>
  <si>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</si>
  <si>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</si>
  <si>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</si>
  <si>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</si>
  <si>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</si>
  <si>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</si>
  <si>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</si>
  <si>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</si>
  <si>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</si>
  <si>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</si>
  <si>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</si>
  <si>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</si>
  <si>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</si>
  <si>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</si>
  <si>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</si>
  <si>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</si>
  <si>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</si>
  <si>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</si>
  <si>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</si>
  <si>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</si>
  <si>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</si>
  <si>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</si>
  <si>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</si>
  <si>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</si>
  <si>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</si>
  <si>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</si>
  <si>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</si>
  <si>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</si>
  <si>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</si>
  <si>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</si>
  <si>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</si>
  <si>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</si>
  <si>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</si>
  <si>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</si>
  <si>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</si>
  <si>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</si>
  <si>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</si>
  <si>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</si>
  <si>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</si>
  <si>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</si>
  <si>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</si>
  <si>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</si>
  <si>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</si>
  <si>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</si>
  <si>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</si>
  <si>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</si>
  <si>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</si>
  <si>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</si>
  <si>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</si>
  <si>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</si>
  <si>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</si>
  <si>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</si>
  <si>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</si>
  <si>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</si>
  <si>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</si>
  <si>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</si>
  <si>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</si>
  <si>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</si>
  <si>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</si>
  <si>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</si>
  <si>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</si>
  <si>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</si>
  <si>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</si>
  <si>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</si>
  <si>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</si>
  <si>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</si>
  <si>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</si>
  <si>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</si>
  <si>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</si>
  <si>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</si>
  <si>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</si>
  <si>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</si>
  <si>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</si>
  <si>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</si>
  <si>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</si>
  <si>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</si>
  <si>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</si>
  <si>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</si>
  <si>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</si>
  <si>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</si>
  <si>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</si>
  <si>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</si>
  <si>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</si>
  <si>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</si>
  <si>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</si>
  <si>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</si>
  <si>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</si>
  <si>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</si>
  <si>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</si>
  <si>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</si>
  <si>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</si>
  <si>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</si>
  <si>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</si>
  <si>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</si>
  <si>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</si>
  <si>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</si>
  <si>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</si>
  <si>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</si>
  <si>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</si>
  <si>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</si>
  <si>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</si>
  <si>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</si>
  <si>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</si>
  <si>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</si>
  <si>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</si>
  <si>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</si>
  <si>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</si>
  <si>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</si>
  <si>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</si>
  <si>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</si>
  <si>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</si>
  <si>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</si>
  <si>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</si>
  <si>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</si>
  <si>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</si>
  <si>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</si>
  <si>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</si>
  <si>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</si>
  <si>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</si>
  <si>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</si>
  <si>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</si>
  <si>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</si>
  <si>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</si>
  <si>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</si>
  <si>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</si>
  <si>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</si>
  <si>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</si>
  <si>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</si>
  <si>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</si>
  <si>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</si>
  <si>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</si>
  <si>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</si>
  <si>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</si>
  <si>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</si>
  <si>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</si>
  <si>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</si>
  <si>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</si>
  <si>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</si>
  <si>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</si>
  <si>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</si>
  <si>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</si>
  <si>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</si>
  <si>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</si>
  <si>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</si>
  <si>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</si>
  <si>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</si>
  <si>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</si>
  <si>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</si>
  <si>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</si>
  <si>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</si>
  <si>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</si>
  <si>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</si>
  <si>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</si>
  <si>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</si>
  <si>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</si>
  <si>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</si>
  <si>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</si>
  <si>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</si>
  <si>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</si>
  <si>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</si>
  <si>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</si>
  <si>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</si>
  <si>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</si>
  <si>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</si>
  <si>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</si>
  <si>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</si>
  <si>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</si>
  <si>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</si>
  <si>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</si>
  <si>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</si>
  <si>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</si>
  <si>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</si>
  <si>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</si>
  <si>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</si>
  <si>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</si>
  <si>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</si>
  <si>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</si>
  <si>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</si>
  <si>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</si>
  <si>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</si>
  <si>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</si>
  <si>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</si>
  <si>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</si>
  <si>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</si>
  <si>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</si>
  <si>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</si>
  <si>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</si>
  <si>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</si>
  <si>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</si>
  <si>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</si>
  <si>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</si>
  <si>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</si>
  <si>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</si>
  <si>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</si>
  <si>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</si>
  <si>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</si>
  <si>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</si>
  <si>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</si>
  <si>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</si>
  <si>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</si>
  <si>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</si>
  <si>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</si>
  <si>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</si>
  <si>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</si>
  <si>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</si>
  <si>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</si>
  <si>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</si>
  <si>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</si>
  <si>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</si>
  <si>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</si>
  <si>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</si>
  <si>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</si>
  <si>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</si>
  <si>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</si>
  <si>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</si>
  <si>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</si>
  <si>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</si>
  <si>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</si>
  <si>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</si>
  <si>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</si>
  <si>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</si>
  <si>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</si>
  <si>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</si>
  <si>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</si>
  <si>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</si>
  <si>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</si>
  <si>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</si>
  <si>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</si>
  <si>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</si>
  <si>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</si>
  <si>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</si>
  <si>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</si>
  <si>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</si>
  <si>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</si>
  <si>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</si>
  <si>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</si>
  <si>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</si>
  <si>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</si>
  <si>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</si>
  <si>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</si>
  <si>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</si>
  <si>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</si>
  <si>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</si>
  <si>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</si>
  <si>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</si>
  <si>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</si>
  <si>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</si>
  <si>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</si>
  <si>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</si>
  <si>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</si>
  <si>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</si>
  <si>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</si>
  <si>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</si>
  <si>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</si>
  <si>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</si>
  <si>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</si>
  <si>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</si>
  <si>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</si>
  <si>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</si>
  <si>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</si>
  <si>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</si>
  <si>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</si>
  <si>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</si>
  <si>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</si>
  <si>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</si>
  <si>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</si>
  <si>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</si>
  <si>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</si>
  <si>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</si>
  <si>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</si>
  <si>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</si>
  <si>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</si>
  <si>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</si>
  <si>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</si>
  <si>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</si>
  <si>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</si>
  <si>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</si>
  <si>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</si>
  <si>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</si>
  <si>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</si>
  <si>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</si>
  <si>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</si>
  <si>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</si>
  <si>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</si>
  <si>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</si>
  <si>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</si>
  <si>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</si>
  <si>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</si>
  <si>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</si>
  <si>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</si>
  <si>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</si>
  <si>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</si>
  <si>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</si>
  <si>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</si>
  <si>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</si>
  <si>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</si>
  <si>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</si>
  <si>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</si>
  <si>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</si>
  <si>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</si>
  <si>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</si>
  <si>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</si>
  <si>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</si>
  <si>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</si>
  <si>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</si>
  <si>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</si>
  <si>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</si>
  <si>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</si>
  <si>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</si>
  <si>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</si>
  <si>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</si>
  <si>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</si>
  <si>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</si>
  <si>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</si>
  <si>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</si>
  <si>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</si>
  <si>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</si>
  <si>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</si>
  <si>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</si>
  <si>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</si>
  <si>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</si>
  <si>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</si>
  <si>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</si>
  <si>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</si>
  <si>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</si>
  <si>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</si>
  <si>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</si>
  <si>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</si>
  <si>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</si>
  <si>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</si>
  <si>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</si>
  <si>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</si>
  <si>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</si>
  <si>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</si>
  <si>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</si>
  <si>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</si>
  <si>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</si>
  <si>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</si>
  <si>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</si>
  <si>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</si>
  <si>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</si>
  <si>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</si>
  <si>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</si>
  <si>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</si>
  <si>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</si>
  <si>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</si>
  <si>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</si>
  <si>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</si>
  <si>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</si>
  <si>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</si>
  <si>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</si>
  <si>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</si>
  <si>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</si>
  <si>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</si>
  <si>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</si>
  <si>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</si>
  <si>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</si>
  <si>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</si>
  <si>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</si>
  <si>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</si>
  <si>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</si>
  <si>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</si>
  <si>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</si>
  <si>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</si>
  <si>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</si>
  <si>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</si>
  <si>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</si>
  <si>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</si>
  <si>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</si>
  <si>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</si>
  <si>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</si>
  <si>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</si>
  <si>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</si>
  <si>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</si>
  <si>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</si>
  <si>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</si>
  <si>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</si>
  <si>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</si>
  <si>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</si>
  <si>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</si>
  <si>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</si>
  <si>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</si>
  <si>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</si>
  <si>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</si>
  <si>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</si>
  <si>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</si>
  <si>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</si>
  <si>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</si>
  <si>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</si>
  <si>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</si>
  <si>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</si>
  <si>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</si>
  <si>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</si>
  <si>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</si>
  <si>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</si>
  <si>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</si>
  <si>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</si>
  <si>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</si>
  <si>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</si>
  <si>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</si>
  <si>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</si>
  <si>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</si>
  <si>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</si>
  <si>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</si>
  <si>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</si>
  <si>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</si>
  <si>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</si>
  <si>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</si>
  <si>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</si>
  <si>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</si>
  <si>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</si>
  <si>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</si>
  <si>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</si>
  <si>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</si>
  <si>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</si>
  <si>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</si>
  <si>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</si>
  <si>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</si>
  <si>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</si>
  <si>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</si>
  <si>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</si>
  <si>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</si>
  <si>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</si>
  <si>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</si>
  <si>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</si>
  <si>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</si>
  <si>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</si>
  <si>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</si>
  <si>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</si>
  <si>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</si>
  <si>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</si>
  <si>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</si>
  <si>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</si>
  <si>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</si>
  <si>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</si>
  <si>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</si>
  <si>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</si>
  <si>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</si>
  <si>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</si>
  <si>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</si>
  <si>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</si>
  <si>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</si>
  <si>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</si>
  <si>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</si>
  <si>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</si>
  <si>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</si>
  <si>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</si>
  <si>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</si>
  <si>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</si>
  <si>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</si>
  <si>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</si>
  <si>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</si>
  <si>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</si>
  <si>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</si>
  <si>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</si>
  <si>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</si>
  <si>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</si>
  <si>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</si>
  <si>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</si>
  <si>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</si>
  <si>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</si>
  <si>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</si>
  <si>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</si>
  <si>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</si>
  <si>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</si>
  <si>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</si>
  <si>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</si>
  <si>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</si>
  <si>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</si>
  <si>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</si>
  <si>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</si>
  <si>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</si>
  <si>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</si>
  <si>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</si>
  <si>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</si>
  <si>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</si>
  <si>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</si>
  <si>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</si>
  <si>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</si>
  <si>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</si>
  <si>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</si>
  <si>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</si>
  <si>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</si>
  <si>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</si>
  <si>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</si>
  <si>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</si>
  <si>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</si>
  <si>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</si>
  <si>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</si>
  <si>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</si>
  <si>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</si>
  <si>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</si>
  <si>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</si>
  <si>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</si>
  <si>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</si>
  <si>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</si>
  <si>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</si>
  <si>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</si>
  <si>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</si>
  <si>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</si>
  <si>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</si>
  <si>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</si>
  <si>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</si>
  <si>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</si>
  <si>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</si>
  <si>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</si>
  <si>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</si>
  <si>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</si>
  <si>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</si>
  <si>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</si>
  <si>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</si>
  <si>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</si>
  <si>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</si>
  <si>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</si>
  <si>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</si>
  <si>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</si>
  <si>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</si>
  <si>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</si>
  <si>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</si>
  <si>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</si>
  <si>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</si>
  <si>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</si>
  <si>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</si>
  <si>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</si>
  <si>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</si>
  <si>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</si>
  <si>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</si>
  <si>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</si>
  <si>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</si>
  <si>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</si>
  <si>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</si>
  <si>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</si>
  <si>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</si>
  <si>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</si>
  <si>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</si>
  <si>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</si>
  <si>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</si>
  <si>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</si>
  <si>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</si>
  <si>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</si>
  <si>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</si>
  <si>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</si>
  <si>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</si>
  <si>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</si>
  <si>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</si>
  <si>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</si>
  <si>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</si>
  <si>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</si>
  <si>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</si>
  <si>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</si>
  <si>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</si>
  <si>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</si>
  <si>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</si>
  <si>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</si>
  <si>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</si>
  <si>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</si>
  <si>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</si>
  <si>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</si>
  <si>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</si>
  <si>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</si>
  <si>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</si>
  <si>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</si>
  <si>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</si>
  <si>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</si>
  <si>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</si>
  <si>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</si>
  <si>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</si>
  <si>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</si>
  <si>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</si>
  <si>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</si>
  <si>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</si>
  <si>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</si>
  <si>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</si>
  <si>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</si>
  <si>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</si>
  <si>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</si>
  <si>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</si>
  <si>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</si>
  <si>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</si>
  <si>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</si>
  <si>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</si>
  <si>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</si>
  <si>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</si>
  <si>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</si>
  <si>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</si>
  <si>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</si>
  <si>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</si>
  <si>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</si>
  <si>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</si>
  <si>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</si>
  <si>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</si>
  <si>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</si>
  <si>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</si>
  <si>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</si>
  <si>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</si>
  <si>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</si>
  <si>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</si>
  <si>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</si>
  <si>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</si>
  <si>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</si>
  <si>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</si>
  <si>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</si>
  <si>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</si>
  <si>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</si>
  <si>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</si>
  <si>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</si>
  <si>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</si>
  <si>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</si>
  <si>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</si>
  <si>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</si>
  <si>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</si>
  <si>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</si>
  <si>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</si>
  <si>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</si>
  <si>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</si>
  <si>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</si>
  <si>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</si>
  <si>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</si>
  <si>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</si>
  <si>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</si>
  <si>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</si>
  <si>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</si>
  <si>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</si>
  <si>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</si>
  <si>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</si>
  <si>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</si>
  <si>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</si>
  <si>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</si>
  <si>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</si>
  <si>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</si>
  <si>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</si>
  <si>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</si>
  <si>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</si>
  <si>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</si>
  <si>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</si>
  <si>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</si>
  <si>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</si>
  <si>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</si>
  <si>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</si>
  <si>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</si>
  <si>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</si>
  <si>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</si>
  <si>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</si>
  <si>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</si>
  <si>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</si>
  <si>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</si>
  <si>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</si>
  <si>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</si>
  <si>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</si>
  <si>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</si>
  <si>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</si>
  <si>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</si>
  <si>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</si>
  <si>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</si>
  <si>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</si>
  <si>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</si>
  <si>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</si>
  <si>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</si>
  <si>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</si>
  <si>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</si>
  <si>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</si>
  <si>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</si>
  <si>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</si>
  <si>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</si>
  <si>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</si>
  <si>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</si>
  <si>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</si>
  <si>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</si>
  <si>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</si>
  <si>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</si>
  <si>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</si>
  <si>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</si>
  <si>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</si>
  <si>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</si>
  <si>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</si>
  <si>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</si>
  <si>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</si>
  <si>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</si>
  <si>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</si>
  <si>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</si>
  <si>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</si>
  <si>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</si>
  <si>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</si>
  <si>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</si>
  <si>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</si>
  <si>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</si>
  <si>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</si>
  <si>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</si>
  <si>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</si>
  <si>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</si>
  <si>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</si>
  <si>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</si>
  <si>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</si>
  <si>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</si>
  <si>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</si>
  <si>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</si>
  <si>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</si>
  <si>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</si>
  <si>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</si>
  <si>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</si>
  <si>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</si>
  <si>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</si>
  <si>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</si>
  <si>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</si>
  <si>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</si>
  <si>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</si>
  <si>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</si>
  <si>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</si>
  <si>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</si>
  <si>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</si>
  <si>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</si>
  <si>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</si>
  <si>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</si>
  <si>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</si>
  <si>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</si>
  <si>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</si>
  <si>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</si>
  <si>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</si>
  <si>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</si>
  <si>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</si>
  <si>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</si>
  <si>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</si>
  <si>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</si>
  <si>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</si>
  <si>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</si>
  <si>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</si>
  <si>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</si>
  <si>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</si>
  <si>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</si>
  <si>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</si>
  <si>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</si>
  <si>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</si>
  <si>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</si>
  <si>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</si>
  <si>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</si>
  <si>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</si>
  <si>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</si>
  <si>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</si>
  <si>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</si>
  <si>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</si>
  <si>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</si>
  <si>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</si>
  <si>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</si>
  <si>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</si>
  <si>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</si>
  <si>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</si>
  <si>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</si>
  <si>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</si>
  <si>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</si>
  <si>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</si>
  <si>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</si>
  <si>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</si>
  <si>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</si>
  <si>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</si>
  <si>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</si>
  <si>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</si>
  <si>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</si>
  <si>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</si>
  <si>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</si>
  <si>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</si>
  <si>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</si>
  <si>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</si>
  <si>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</si>
  <si>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</si>
  <si>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</si>
  <si>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</si>
  <si>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</si>
  <si>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</si>
  <si>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</si>
  <si>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</si>
  <si>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</si>
  <si>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</si>
  <si>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</si>
  <si>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</si>
  <si>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</si>
  <si>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</si>
  <si>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</si>
  <si>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</si>
  <si>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</si>
  <si>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</si>
  <si>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</si>
  <si>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</si>
  <si>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</si>
  <si>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</si>
  <si>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</si>
  <si>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</si>
  <si>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</si>
  <si>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</si>
  <si>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</si>
  <si>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</si>
  <si>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</si>
  <si>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</si>
  <si>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</si>
  <si>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</si>
  <si>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</si>
  <si>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</si>
  <si>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</si>
  <si>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</si>
  <si>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</si>
  <si>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</si>
  <si>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</si>
  <si>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</si>
  <si>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</si>
  <si>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</si>
  <si>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</si>
  <si>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</si>
  <si>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</si>
  <si>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</si>
  <si>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</si>
  <si>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</si>
  <si>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</si>
  <si>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</si>
  <si>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</si>
  <si>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</si>
  <si>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</si>
  <si>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</si>
  <si>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</si>
  <si>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</si>
  <si>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</si>
  <si>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</si>
  <si>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</si>
  <si>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</si>
  <si>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</si>
  <si>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</si>
  <si>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</si>
  <si>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</si>
  <si>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</si>
  <si>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</si>
  <si>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</si>
  <si>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</si>
  <si>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</si>
  <si>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</si>
  <si>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</si>
  <si>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</si>
  <si>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</si>
  <si>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</si>
  <si>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</si>
  <si>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</si>
  <si>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</si>
  <si>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</si>
  <si>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</si>
  <si>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</si>
  <si>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</si>
  <si>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</si>
  <si>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</si>
  <si>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</si>
  <si>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</si>
  <si>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</si>
  <si>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</si>
  <si>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</si>
  <si>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</si>
  <si>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</si>
  <si>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</si>
  <si>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</si>
  <si>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</si>
  <si>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</si>
  <si>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</si>
  <si>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</si>
  <si>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</si>
  <si>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</si>
  <si>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</si>
  <si>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</si>
  <si>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</si>
  <si>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</si>
  <si>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</si>
  <si>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</si>
  <si>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</si>
  <si>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</si>
  <si>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</si>
  <si>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</si>
  <si>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</si>
  <si>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</si>
  <si>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</si>
  <si>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</si>
  <si>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</si>
  <si>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</si>
  <si>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</si>
  <si>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</si>
  <si>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</si>
  <si>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</si>
  <si>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</si>
  <si>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</si>
  <si>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</si>
  <si>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</si>
  <si>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</si>
  <si>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</si>
  <si>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</si>
  <si>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</si>
  <si>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</si>
  <si>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</si>
  <si>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</si>
  <si>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</si>
  <si>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</si>
  <si>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</si>
  <si>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</si>
  <si>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</si>
  <si>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</si>
  <si>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</si>
  <si>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</si>
  <si>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</si>
  <si>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</si>
  <si>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</si>
  <si>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</si>
  <si>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</si>
  <si>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</si>
  <si>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</si>
  <si>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</si>
  <si>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</si>
  <si>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</si>
  <si>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</si>
  <si>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</si>
  <si>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</si>
  <si>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</si>
  <si>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</si>
  <si>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</si>
  <si>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</si>
  <si>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</si>
  <si>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</si>
  <si>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</si>
  <si>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</si>
  <si>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</si>
  <si>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</si>
  <si>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</si>
  <si>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</si>
  <si>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</si>
  <si>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</si>
  <si>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</si>
  <si>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</si>
  <si>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</si>
  <si>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</si>
  <si>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</si>
  <si>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</si>
  <si>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</si>
  <si>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</si>
  <si>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</si>
  <si>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</si>
  <si>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</si>
  <si>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</si>
  <si>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</si>
  <si>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</si>
  <si>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</si>
  <si>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</si>
  <si>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</si>
  <si>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</si>
  <si>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</si>
  <si>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</si>
  <si>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</si>
  <si>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</si>
  <si>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</si>
  <si>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</si>
  <si>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</si>
  <si>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</si>
  <si>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</si>
  <si>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</si>
  <si>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</si>
  <si>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</si>
  <si>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</si>
  <si>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</si>
  <si>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</si>
  <si>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</si>
  <si>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</si>
  <si>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</si>
  <si>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</si>
  <si>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</si>
  <si>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</si>
  <si>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</si>
  <si>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</si>
  <si>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</si>
  <si>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</si>
  <si>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</si>
  <si>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</si>
  <si>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</si>
  <si>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</si>
  <si>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</si>
  <si>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</si>
  <si>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</si>
  <si>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</si>
  <si>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</si>
  <si>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</si>
  <si>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</si>
  <si>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</si>
  <si>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</si>
  <si>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</si>
  <si>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</si>
  <si>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</si>
  <si>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</si>
  <si>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</si>
  <si>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</si>
  <si>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</si>
  <si>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</si>
  <si>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</si>
  <si>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</si>
  <si>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</si>
  <si>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</si>
  <si>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</si>
  <si>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</si>
  <si>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</si>
  <si>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</si>
  <si>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</si>
  <si>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</si>
  <si>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</si>
  <si>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</si>
  <si>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</si>
  <si>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</si>
  <si>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</si>
  <si>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</si>
  <si>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</si>
  <si>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</si>
  <si>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</si>
  <si>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</si>
  <si>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</si>
  <si>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</si>
  <si>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</si>
  <si>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</si>
  <si>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</si>
  <si>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</si>
  <si>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</si>
  <si>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</si>
  <si>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</si>
  <si>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</si>
  <si>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</si>
  <si>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</si>
  <si>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</si>
  <si>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</si>
  <si>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</si>
  <si>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</si>
  <si>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</si>
  <si>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</si>
  <si>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</si>
  <si>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</si>
  <si>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</si>
  <si>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</si>
  <si>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</si>
  <si>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</si>
  <si>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</si>
  <si>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</si>
  <si>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</si>
  <si>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</si>
  <si>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</si>
  <si>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</si>
  <si>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</si>
  <si>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</si>
  <si>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</si>
  <si>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</si>
  <si>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</si>
  <si>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</si>
  <si>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</si>
  <si>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</si>
  <si>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</si>
  <si>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</si>
  <si>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</si>
  <si>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</si>
  <si>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</si>
  <si>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</si>
  <si>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</si>
  <si>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</si>
  <si>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</si>
  <si>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</si>
  <si>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</si>
  <si>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</si>
  <si>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</si>
  <si>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</si>
  <si>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</si>
  <si>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</si>
  <si>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</si>
  <si>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</si>
  <si>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</si>
  <si>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</si>
  <si>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</si>
  <si>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</si>
  <si>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</si>
  <si>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</si>
  <si>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</si>
  <si>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</si>
  <si>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</si>
  <si>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</si>
  <si>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</si>
  <si>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</si>
  <si>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</si>
  <si>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</si>
  <si>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</si>
  <si>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</si>
  <si>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</si>
  <si>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</si>
  <si>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</si>
  <si>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</si>
  <si>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</si>
  <si>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</si>
  <si>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</si>
  <si>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</si>
  <si>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</si>
  <si>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</si>
  <si>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</si>
  <si>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</si>
  <si>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</si>
  <si>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</si>
  <si>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</si>
  <si>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</si>
  <si>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</si>
  <si>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</si>
  <si>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</si>
  <si>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</si>
  <si>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</si>
  <si>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</si>
  <si>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</si>
  <si>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</si>
  <si>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</si>
  <si>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</si>
  <si>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</si>
  <si>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</si>
  <si>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</si>
  <si>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</si>
  <si>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</si>
  <si>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</si>
  <si>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</si>
  <si>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</si>
  <si>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</si>
  <si>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</si>
  <si>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</si>
  <si>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</si>
  <si>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</si>
  <si>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</si>
  <si>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</si>
  <si>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</si>
  <si>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</si>
  <si>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</si>
  <si>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</si>
  <si>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</si>
  <si>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</si>
  <si>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</si>
  <si>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</si>
  <si>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</si>
  <si>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</si>
  <si>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</si>
  <si>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</si>
  <si>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</si>
  <si>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</si>
  <si>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</si>
  <si>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</si>
  <si>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</si>
  <si>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</si>
  <si>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</si>
  <si>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</si>
  <si>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</si>
  <si>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</si>
  <si>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</si>
  <si>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</si>
  <si>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</si>
  <si>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</si>
  <si>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</si>
  <si>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</si>
  <si>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</si>
  <si>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</si>
  <si>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</si>
  <si>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</si>
  <si>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</si>
  <si>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</si>
  <si>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</si>
  <si>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</si>
  <si>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</si>
  <si>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</si>
  <si>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</si>
  <si>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</si>
  <si>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</si>
  <si>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</si>
  <si>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</si>
  <si>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</si>
  <si>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</si>
  <si>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</si>
  <si>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</si>
  <si>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</si>
  <si>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</si>
  <si>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</si>
  <si>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</si>
  <si>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</si>
  <si>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</si>
  <si>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</si>
  <si>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</si>
  <si>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</si>
  <si>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</si>
  <si>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</si>
  <si>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</si>
  <si>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</si>
  <si>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</si>
  <si>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</si>
  <si>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</si>
  <si>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</si>
  <si>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</si>
  <si>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</si>
  <si>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</si>
  <si>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</si>
  <si>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</si>
  <si>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</si>
  <si>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</si>
  <si>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</si>
  <si>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</si>
  <si>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</si>
  <si>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</si>
  <si>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</si>
  <si>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</si>
  <si>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</si>
  <si>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</si>
  <si>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</si>
  <si>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</si>
  <si>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</si>
  <si>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</si>
  <si>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</si>
  <si>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</si>
  <si>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</si>
  <si>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</si>
  <si>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</si>
  <si>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</si>
  <si>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</si>
  <si>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</si>
  <si>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</si>
  <si>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</si>
  <si>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</si>
  <si>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</si>
  <si>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</si>
  <si>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</si>
  <si>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</si>
  <si>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</si>
  <si>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</si>
  <si>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</si>
  <si>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</si>
  <si>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</si>
  <si>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</si>
  <si>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</si>
  <si>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</si>
  <si>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</si>
  <si>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</si>
  <si>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</si>
  <si>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</si>
  <si>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</si>
  <si>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</si>
  <si>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</si>
  <si>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</si>
  <si>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</si>
  <si>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</si>
  <si>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</si>
  <si>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</si>
  <si>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</si>
  <si>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</si>
  <si>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</si>
  <si>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</si>
  <si>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</si>
  <si>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</si>
  <si>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</si>
  <si>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</si>
  <si>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</si>
  <si>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</si>
  <si>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</si>
  <si>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</si>
  <si>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</si>
  <si>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</si>
  <si>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</si>
  <si>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</si>
  <si>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</si>
  <si>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</si>
  <si>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</si>
  <si>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</si>
  <si>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</si>
  <si>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</si>
  <si>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</si>
  <si>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</si>
  <si>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</si>
  <si>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</si>
  <si>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</si>
  <si>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</si>
  <si>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</si>
  <si>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</si>
  <si>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</si>
  <si>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</si>
  <si>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</si>
  <si>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</si>
  <si>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</si>
  <si>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</si>
  <si>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</si>
  <si>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</si>
  <si>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</si>
  <si>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</si>
  <si>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</si>
  <si>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</si>
  <si>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</si>
  <si>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</si>
  <si>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</si>
  <si>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</si>
  <si>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</si>
  <si>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</si>
  <si>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</si>
  <si>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</si>
  <si>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</si>
  <si>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</si>
  <si>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</si>
  <si>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</si>
  <si>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</si>
  <si>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</si>
  <si>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</si>
  <si>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</si>
  <si>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</si>
  <si>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</si>
  <si>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</si>
  <si>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</si>
  <si>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</si>
  <si>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</si>
  <si>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</si>
  <si>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</si>
  <si>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</si>
  <si>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</si>
  <si>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</si>
  <si>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</si>
  <si>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</si>
  <si>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</si>
  <si>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</si>
  <si>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</si>
  <si>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</si>
  <si>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</si>
  <si>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</si>
  <si>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</si>
  <si>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</si>
  <si>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</si>
  <si>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</si>
  <si>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</si>
  <si>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</si>
  <si>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</si>
  <si>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</si>
  <si>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</si>
  <si>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</si>
  <si>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</si>
  <si>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</si>
  <si>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</si>
  <si>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</si>
  <si>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</si>
  <si>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</si>
  <si>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</si>
  <si>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</si>
  <si>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</si>
  <si>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</si>
  <si>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</si>
  <si>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</si>
  <si>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</si>
  <si>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</si>
  <si>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</si>
  <si>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</si>
  <si>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</si>
  <si>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</si>
  <si>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</si>
  <si>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</si>
  <si>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</si>
  <si>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</si>
  <si>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</si>
  <si>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</si>
  <si>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</si>
  <si>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</si>
  <si>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</si>
  <si>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</si>
  <si>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</si>
  <si>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</si>
  <si>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</si>
  <si>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</si>
  <si>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</si>
  <si>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</si>
  <si>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</si>
  <si>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</si>
  <si>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</si>
  <si>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</si>
  <si>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</si>
  <si>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</si>
  <si>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</si>
  <si>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</si>
  <si>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</si>
  <si>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</si>
  <si>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</si>
  <si>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</si>
  <si>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</si>
  <si>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</si>
  <si>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</si>
  <si>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</si>
  <si>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</si>
  <si>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</si>
  <si>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</si>
  <si>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</si>
  <si>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</si>
  <si>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</si>
  <si>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</si>
  <si>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</si>
  <si>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</si>
  <si>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</si>
  <si>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</si>
  <si>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</si>
  <si>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</si>
  <si>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</si>
  <si>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</si>
  <si>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</si>
  <si>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</si>
  <si>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</si>
  <si>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</si>
  <si>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</si>
  <si>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</si>
  <si>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</si>
  <si>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</si>
  <si>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</si>
  <si>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</si>
  <si>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</si>
  <si>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</si>
  <si>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</si>
  <si>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</si>
  <si>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</si>
  <si>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</si>
  <si>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</si>
  <si>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</si>
  <si>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</si>
  <si>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</si>
  <si>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</si>
  <si>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</si>
  <si>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</si>
  <si>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</si>
  <si>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</si>
  <si>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</si>
  <si>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</si>
  <si>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</si>
  <si>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</si>
  <si>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</si>
  <si>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</si>
  <si>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</si>
  <si>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</si>
  <si>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</si>
  <si>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</si>
  <si>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</si>
  <si>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</si>
  <si>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</si>
  <si>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</si>
  <si>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</si>
  <si>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</si>
  <si>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</si>
  <si>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</si>
  <si>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</si>
  <si>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</si>
  <si>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</si>
  <si>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</si>
  <si>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</si>
  <si>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</si>
  <si>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</si>
  <si>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</si>
  <si>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</si>
  <si>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</si>
  <si>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</si>
  <si>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</si>
  <si>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</si>
  <si>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</si>
  <si>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</si>
  <si>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</si>
  <si>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</si>
  <si>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</si>
  <si>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</si>
  <si>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</si>
  <si>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</si>
  <si>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</si>
  <si>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</si>
  <si>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</si>
  <si>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</si>
  <si>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</si>
  <si>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</si>
  <si>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</si>
  <si>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</si>
  <si>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</si>
  <si>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</si>
  <si>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</si>
  <si>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</si>
  <si>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</si>
  <si>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</si>
  <si>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</si>
  <si>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</si>
  <si>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</si>
  <si>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</si>
  <si>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</si>
  <si>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</si>
  <si>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</si>
  <si>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</si>
  <si>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</si>
  <si>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</si>
  <si>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</si>
  <si>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</si>
  <si>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</si>
  <si>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</si>
  <si>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</si>
  <si>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</si>
  <si>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</si>
  <si>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</si>
  <si>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</si>
  <si>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</si>
  <si>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</si>
  <si>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</si>
  <si>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</si>
  <si>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</si>
  <si>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</si>
  <si>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</si>
  <si>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</si>
  <si>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</si>
  <si>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</si>
  <si>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</si>
  <si>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</si>
  <si>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</si>
  <si>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</si>
  <si>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</si>
  <si>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</si>
  <si>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</si>
  <si>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</si>
  <si>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</si>
  <si>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</si>
  <si>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</si>
  <si>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</si>
  <si>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</si>
  <si>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</si>
  <si>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</si>
  <si>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</si>
  <si>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</si>
  <si>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</si>
  <si>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</si>
  <si>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</si>
  <si>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</si>
  <si>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</si>
  <si>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</si>
  <si>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</si>
  <si>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</si>
  <si>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</si>
  <si>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</si>
  <si>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</si>
  <si>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</si>
  <si>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</si>
  <si>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</si>
  <si>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</si>
  <si>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</si>
  <si>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</si>
  <si>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</si>
  <si>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</si>
  <si>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</si>
  <si>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</si>
  <si>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</si>
  <si>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</si>
  <si>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</si>
  <si>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</si>
  <si>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</si>
  <si>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</si>
  <si>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</si>
  <si>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</si>
  <si>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</si>
  <si>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</si>
  <si>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</si>
  <si>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</si>
  <si>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</si>
  <si>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</si>
  <si>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</si>
  <si>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</si>
  <si>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</si>
  <si>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</si>
  <si>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</si>
  <si>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</si>
  <si>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</si>
  <si>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</si>
  <si>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</si>
  <si>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</si>
  <si>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</si>
  <si>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</si>
  <si>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</si>
  <si>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</si>
  <si>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</si>
  <si>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</si>
  <si>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</si>
  <si>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</si>
  <si>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</si>
  <si>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</si>
  <si>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</si>
  <si>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</si>
  <si>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</si>
  <si>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</si>
  <si>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</si>
  <si>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</si>
  <si>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</si>
  <si>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</si>
  <si>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</si>
  <si>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</si>
  <si>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</si>
  <si>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</si>
  <si>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</si>
  <si>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</si>
  <si>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</si>
  <si>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</si>
  <si>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</si>
  <si>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</si>
  <si>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</si>
  <si>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</si>
  <si>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</si>
  <si>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</si>
  <si>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</si>
  <si>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</si>
  <si>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</si>
  <si>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</si>
  <si>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</si>
  <si>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</si>
  <si>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</si>
  <si>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</si>
  <si>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</si>
  <si>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</si>
  <si>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</si>
  <si>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</si>
  <si>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</si>
  <si>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</si>
  <si>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</si>
  <si>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</si>
  <si>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</si>
  <si>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</si>
  <si>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</si>
  <si>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</si>
  <si>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</si>
  <si>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</si>
  <si>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</si>
  <si>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</si>
  <si>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</si>
  <si>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</si>
  <si>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</si>
  <si>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</si>
  <si>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</si>
  <si>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</si>
  <si>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</si>
  <si>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</si>
  <si>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</si>
  <si>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</si>
  <si>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</si>
  <si>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</si>
  <si>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</si>
  <si>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</si>
  <si>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</si>
  <si>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</si>
  <si>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</si>
  <si>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</si>
  <si>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</si>
  <si>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</si>
  <si>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</si>
  <si>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</si>
  <si>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</si>
  <si>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</si>
  <si>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</si>
  <si>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</si>
  <si>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</si>
  <si>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</si>
  <si>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</si>
  <si>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</si>
  <si>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</si>
  <si>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</si>
  <si>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</si>
  <si>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</si>
  <si>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</si>
  <si>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</si>
  <si>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</si>
  <si>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</si>
  <si>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</si>
  <si>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</si>
  <si>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</si>
  <si>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</si>
  <si>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</si>
  <si>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</si>
  <si>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</si>
  <si>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</si>
  <si>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</si>
  <si>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</si>
  <si>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</si>
  <si>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</si>
  <si>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</si>
  <si>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</si>
  <si>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</si>
  <si>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</si>
  <si>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</si>
  <si>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</si>
  <si>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</si>
  <si>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</si>
  <si>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</si>
  <si>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</si>
  <si>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</si>
  <si>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</si>
  <si>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</si>
  <si>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</si>
  <si>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</si>
  <si>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</si>
  <si>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</si>
  <si>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</si>
  <si>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</si>
  <si>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</si>
  <si>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</si>
  <si>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</si>
  <si>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</si>
  <si>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</si>
  <si>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</si>
  <si>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</si>
  <si>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</si>
  <si>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</si>
  <si>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</si>
  <si>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</si>
  <si>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</si>
  <si>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</si>
  <si>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</si>
  <si>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</si>
  <si>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</si>
  <si>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</si>
  <si>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</si>
  <si>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</si>
  <si>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</si>
  <si>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</si>
  <si>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</si>
  <si>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</si>
  <si>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</si>
  <si>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</si>
  <si>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</si>
  <si>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</si>
  <si>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</si>
  <si>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</si>
  <si>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</si>
  <si>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</si>
  <si>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</si>
  <si>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</si>
  <si>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</si>
  <si>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</si>
  <si>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</si>
  <si>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</si>
  <si>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</si>
  <si>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</si>
  <si>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</si>
  <si>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</si>
  <si>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</si>
  <si>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</si>
  <si>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</si>
  <si>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</si>
  <si>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</si>
  <si>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</si>
  <si>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</si>
  <si>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</si>
  <si>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</si>
  <si>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</si>
  <si>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</si>
  <si>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</si>
  <si>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</si>
  <si>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</si>
  <si>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</si>
  <si>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</si>
  <si>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</si>
  <si>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</si>
  <si>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</si>
  <si>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</si>
  <si>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</si>
  <si>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</si>
  <si>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</si>
  <si>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</si>
  <si>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</si>
  <si>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</si>
  <si>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</si>
  <si>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</si>
  <si>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</si>
  <si>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</si>
  <si>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</si>
  <si>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</si>
  <si>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</si>
  <si>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</si>
  <si>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</si>
  <si>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</si>
  <si>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</si>
  <si>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</si>
  <si>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</si>
  <si>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</si>
  <si>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</si>
  <si>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</si>
  <si>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</si>
  <si>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</si>
  <si>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</si>
  <si>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</si>
  <si>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</si>
  <si>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</si>
  <si>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</si>
  <si>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</si>
  <si>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</si>
  <si>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</si>
  <si>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</si>
  <si>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</si>
  <si>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</si>
  <si>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</si>
  <si>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</si>
  <si>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</si>
  <si>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</si>
  <si>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</si>
  <si>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</si>
  <si>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</si>
  <si>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</si>
  <si>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</si>
  <si>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</si>
  <si>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</si>
  <si>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</si>
  <si>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</si>
  <si>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</si>
  <si>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</si>
  <si>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</si>
  <si>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</si>
  <si>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</si>
  <si>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</si>
  <si>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</si>
  <si>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</si>
  <si>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</si>
  <si>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</si>
  <si>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</si>
  <si>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</si>
  <si>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</si>
  <si>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</si>
  <si>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</si>
  <si>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</si>
  <si>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</si>
  <si>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</si>
  <si>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</si>
  <si>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</si>
  <si>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</si>
  <si>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</si>
  <si>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</si>
  <si>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</si>
  <si>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</si>
  <si>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</si>
  <si>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</si>
  <si>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</si>
  <si>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</si>
  <si>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</si>
  <si>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</si>
  <si>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</si>
  <si>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</si>
  <si>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</si>
  <si>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</si>
  <si>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</si>
  <si>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</si>
  <si>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</si>
  <si>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</si>
  <si>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</si>
  <si>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</si>
  <si>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</si>
  <si>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</si>
  <si>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</si>
  <si>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</si>
  <si>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</si>
  <si>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</si>
  <si>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</si>
  <si>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</si>
  <si>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</si>
  <si>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</si>
  <si>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</si>
  <si>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</si>
  <si>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</si>
  <si>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</si>
  <si>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</si>
  <si>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</si>
  <si>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</si>
  <si>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</si>
  <si>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</si>
  <si>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</si>
  <si>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</si>
  <si>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</si>
  <si>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</si>
  <si>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</si>
  <si>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</si>
  <si>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</si>
  <si>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</si>
  <si>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</si>
  <si>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</si>
  <si>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</si>
  <si>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</si>
  <si>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</si>
  <si>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</si>
  <si>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</si>
  <si>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</si>
  <si>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</si>
  <si>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</si>
  <si>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</si>
  <si>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</si>
  <si>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</si>
  <si>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</si>
  <si>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</si>
  <si>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</si>
  <si>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</si>
  <si>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</si>
  <si>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</si>
  <si>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</si>
  <si>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</si>
  <si>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</si>
  <si>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</si>
  <si>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</si>
  <si>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</si>
  <si>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</si>
  <si>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</si>
  <si>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</si>
  <si>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</si>
  <si>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</si>
  <si>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</si>
  <si>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</si>
  <si>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</si>
  <si>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</si>
  <si>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</si>
  <si>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</si>
  <si>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</si>
  <si>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</si>
  <si>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</si>
  <si>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</si>
  <si>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</si>
  <si>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</si>
  <si>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</si>
  <si>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</si>
  <si>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</si>
  <si>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</si>
  <si>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</si>
  <si>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</si>
  <si>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</si>
  <si>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</si>
  <si>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</si>
  <si>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</si>
  <si>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</si>
  <si>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</si>
  <si>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</si>
  <si>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</si>
  <si>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</si>
  <si>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</si>
  <si>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</si>
  <si>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</si>
  <si>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</si>
  <si>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</si>
  <si>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</si>
  <si>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</si>
  <si>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</si>
  <si>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</si>
  <si>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</si>
  <si>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</si>
  <si>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</si>
  <si>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</si>
  <si>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</si>
  <si>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</si>
  <si>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</si>
  <si>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</si>
  <si>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</si>
  <si>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</si>
  <si>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</si>
  <si>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</si>
  <si>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</si>
  <si>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</si>
  <si>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</si>
  <si>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</si>
  <si>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</si>
  <si>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</si>
  <si>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</si>
  <si>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</si>
  <si>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</si>
  <si>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</si>
  <si>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</si>
  <si>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</si>
  <si>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</si>
  <si>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</si>
  <si>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</si>
  <si>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</si>
  <si>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</si>
  <si>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</si>
  <si>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</si>
  <si>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</si>
  <si>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</si>
  <si>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</si>
  <si>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</si>
  <si>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</si>
  <si>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</si>
  <si>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</si>
  <si>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</si>
  <si>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</si>
  <si>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</si>
  <si>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</si>
  <si>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</si>
  <si>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</si>
  <si>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</si>
  <si>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</si>
  <si>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</si>
  <si>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</si>
  <si>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</si>
  <si>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</si>
  <si>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</si>
  <si>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</si>
  <si>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</si>
  <si>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</si>
  <si>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</si>
  <si>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</si>
  <si>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</si>
  <si>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</si>
  <si>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</si>
  <si>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</si>
  <si>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</si>
  <si>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</si>
  <si>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</si>
  <si>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</si>
  <si>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</si>
  <si>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</si>
  <si>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</si>
  <si>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</si>
  <si>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</si>
  <si>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</si>
  <si>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</si>
  <si>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</si>
  <si>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</si>
  <si>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</si>
  <si>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</si>
  <si>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</si>
  <si>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</si>
  <si>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</si>
  <si>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</si>
  <si>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</si>
  <si>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</si>
  <si>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</si>
  <si>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</si>
  <si>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</si>
  <si>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</si>
  <si>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</si>
  <si>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</si>
  <si>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</si>
  <si>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</si>
  <si>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</si>
  <si>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</si>
  <si>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</si>
  <si>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</si>
  <si>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</si>
  <si>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</si>
  <si>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</si>
  <si>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</si>
  <si>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</si>
  <si>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</si>
  <si>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</si>
  <si>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</si>
  <si>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</si>
  <si>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</si>
  <si>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</si>
  <si>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</si>
  <si>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</si>
  <si>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</si>
  <si>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</si>
  <si>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</si>
  <si>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</si>
  <si>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</si>
  <si>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</si>
  <si>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</si>
  <si>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</si>
  <si>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</si>
  <si>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</si>
  <si>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</si>
  <si>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</si>
  <si>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</si>
  <si>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</si>
  <si>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</si>
  <si>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</si>
  <si>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</si>
  <si>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</si>
  <si>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</si>
  <si>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</si>
  <si>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</si>
  <si>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</si>
  <si>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</si>
  <si>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</si>
  <si>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</si>
  <si>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</si>
  <si>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</si>
  <si>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</si>
  <si>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</si>
  <si>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</si>
  <si>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</si>
  <si>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</si>
  <si>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</si>
  <si>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</si>
  <si>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</si>
  <si>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</si>
  <si>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</si>
  <si>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</si>
  <si>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</si>
  <si>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</si>
  <si>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</si>
  <si>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</si>
  <si>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</si>
  <si>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</si>
  <si>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</si>
  <si>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</si>
  <si>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</si>
  <si>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</si>
  <si>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</si>
  <si>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</si>
  <si>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</si>
  <si>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</si>
  <si>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</si>
  <si>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</si>
  <si>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</si>
  <si>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</si>
  <si>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</si>
  <si>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</si>
  <si>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</si>
  <si>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</si>
  <si>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</si>
  <si>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</si>
  <si>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</si>
  <si>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</si>
  <si>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</si>
  <si>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</si>
  <si>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</si>
  <si>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</si>
  <si>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</si>
  <si>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</si>
  <si>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</si>
  <si>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</si>
  <si>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</si>
  <si>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</si>
  <si>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</si>
  <si>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</si>
  <si>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</si>
  <si>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</si>
  <si>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</si>
  <si>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</si>
  <si>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</si>
  <si>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</si>
  <si>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</si>
  <si>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</si>
  <si>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</si>
  <si>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</si>
  <si>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</si>
  <si>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</si>
  <si>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</si>
  <si>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</si>
  <si>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</si>
  <si>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</si>
  <si>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</si>
  <si>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</si>
  <si>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</si>
  <si>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</si>
  <si>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</si>
  <si>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</si>
  <si>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</si>
  <si>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</si>
  <si>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</si>
  <si>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</si>
  <si>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</si>
  <si>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</si>
  <si>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</si>
  <si>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</si>
  <si>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</si>
  <si>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</si>
  <si>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</si>
  <si>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</si>
  <si>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</si>
  <si>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</si>
  <si>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</si>
  <si>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</si>
  <si>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</si>
  <si>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</si>
  <si>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</si>
  <si>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</si>
  <si>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</si>
  <si>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</si>
  <si>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</si>
  <si>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</si>
  <si>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</si>
  <si>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</si>
  <si>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</si>
  <si>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</si>
  <si>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</si>
  <si>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</si>
  <si>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</si>
  <si>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</si>
  <si>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</si>
  <si>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</si>
  <si>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</si>
  <si>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</si>
  <si>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</si>
  <si>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</si>
  <si>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</si>
  <si>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</si>
  <si>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</si>
  <si>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</si>
  <si>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</si>
  <si>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</si>
  <si>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</si>
  <si>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</si>
  <si>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</si>
  <si>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</si>
  <si>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</si>
  <si>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</si>
  <si>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</si>
  <si>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</si>
  <si>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</si>
  <si>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</si>
  <si>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</si>
  <si>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</si>
  <si>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</si>
  <si>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</si>
  <si>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</si>
  <si>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</si>
  <si>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</si>
  <si>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</si>
  <si>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</si>
  <si>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</si>
  <si>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</si>
  <si>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</si>
  <si>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</si>
  <si>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</si>
  <si>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</si>
  <si>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</si>
  <si>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</si>
  <si>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</si>
  <si>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</si>
  <si>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</si>
  <si>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</si>
  <si>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</si>
  <si>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</si>
  <si>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</si>
  <si>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</si>
  <si>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</si>
  <si>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</si>
  <si>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</si>
  <si>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</si>
  <si>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</si>
  <si>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</si>
  <si>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</si>
  <si>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</si>
  <si>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</si>
  <si>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</si>
  <si>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</si>
  <si>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</si>
  <si>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</si>
  <si>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</si>
  <si>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</si>
  <si>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</si>
  <si>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</si>
  <si>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</si>
  <si>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</si>
  <si>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</si>
  <si>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</si>
  <si>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</si>
  <si>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</si>
  <si>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</si>
  <si>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</si>
  <si>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</si>
  <si>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</si>
  <si>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</si>
  <si>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</si>
  <si>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</si>
  <si>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</si>
  <si>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</si>
  <si>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</si>
  <si>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</si>
  <si>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</si>
  <si>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</si>
  <si>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</si>
  <si>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</si>
  <si>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</si>
  <si>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</si>
  <si>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</si>
  <si>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</si>
  <si>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</si>
  <si>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</si>
  <si>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</si>
  <si>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</si>
  <si>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</si>
  <si>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</si>
  <si>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</si>
  <si>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</si>
  <si>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</si>
  <si>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</si>
  <si>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</si>
  <si>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</si>
  <si>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</si>
  <si>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</si>
  <si>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</si>
  <si>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</si>
  <si>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</si>
  <si>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</si>
  <si>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</si>
  <si>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</si>
  <si>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</si>
  <si>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</si>
  <si>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</si>
  <si>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</si>
  <si>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</si>
  <si>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</si>
  <si>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</si>
  <si>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</si>
  <si>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</si>
  <si>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</si>
  <si>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</si>
  <si>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</si>
  <si>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</si>
  <si>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</si>
  <si>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</si>
  <si>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</si>
  <si>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</si>
  <si>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</si>
  <si>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</si>
  <si>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</si>
  <si>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</si>
  <si>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</si>
  <si>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</si>
  <si>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</si>
  <si>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</si>
  <si>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</si>
  <si>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</si>
  <si>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</si>
  <si>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</si>
  <si>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</si>
  <si>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</si>
  <si>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</si>
  <si>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</si>
  <si>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</si>
  <si>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</si>
  <si>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</si>
  <si>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</si>
  <si>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</si>
  <si>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</si>
  <si>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</si>
  <si>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</si>
  <si>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</si>
  <si>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</si>
  <si>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</si>
  <si>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</si>
  <si>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</si>
  <si>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</si>
  <si>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</si>
  <si>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</si>
  <si>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</si>
  <si>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</si>
  <si>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</si>
  <si>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</si>
  <si>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</si>
  <si>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</si>
  <si>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</si>
  <si>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</si>
  <si>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</si>
  <si>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</si>
  <si>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</si>
  <si>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</si>
  <si>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</si>
  <si>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</si>
  <si>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</si>
  <si>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</si>
  <si>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</si>
  <si>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</si>
  <si>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</si>
  <si>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</si>
  <si>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</si>
  <si>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</si>
  <si>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</si>
  <si>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</si>
  <si>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</si>
  <si>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</si>
  <si>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</si>
  <si>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</si>
  <si>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</si>
  <si>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</si>
  <si>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</si>
  <si>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</si>
  <si>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</si>
  <si>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</si>
  <si>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</si>
  <si>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</si>
  <si>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</si>
  <si>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</si>
  <si>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</si>
  <si>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</si>
  <si>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</si>
  <si>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</si>
  <si>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</si>
  <si>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</si>
  <si>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</si>
  <si>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</si>
  <si>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</si>
  <si>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</si>
  <si>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</si>
  <si>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</si>
  <si>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</si>
  <si>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</si>
  <si>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</si>
  <si>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</si>
  <si>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</si>
  <si>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</si>
  <si>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</si>
  <si>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</si>
  <si>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</si>
  <si>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</si>
  <si>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</si>
  <si>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</si>
  <si>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</si>
  <si>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</si>
  <si>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</si>
  <si>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</si>
  <si>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</si>
  <si>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</si>
  <si>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</si>
  <si>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</si>
  <si>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</si>
  <si>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</si>
  <si>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</si>
  <si>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</si>
  <si>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</si>
  <si>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</si>
  <si>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</si>
  <si>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</si>
  <si>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</si>
  <si>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</si>
  <si>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</si>
  <si>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</si>
  <si>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</si>
  <si>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</si>
  <si>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</si>
  <si>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</si>
  <si>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</si>
  <si>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</si>
  <si>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</si>
  <si>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</si>
  <si>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</si>
  <si>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</si>
  <si>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</si>
  <si>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</si>
  <si>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</si>
  <si>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</si>
  <si>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</si>
  <si>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</si>
  <si>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</si>
  <si>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</si>
  <si>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</si>
  <si>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</si>
  <si>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</si>
  <si>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</si>
  <si>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</si>
  <si>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</si>
  <si>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</si>
  <si>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</si>
  <si>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</si>
  <si>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</si>
  <si>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</si>
  <si>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</si>
  <si>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</si>
  <si>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</si>
  <si>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</si>
  <si>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</si>
  <si>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</si>
  <si>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</si>
  <si>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</si>
  <si>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</si>
  <si>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</si>
  <si>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</si>
  <si>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</si>
  <si>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</si>
  <si>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</si>
  <si>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</si>
  <si>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</si>
  <si>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</si>
  <si>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</si>
  <si>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</si>
  <si>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</si>
  <si>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</si>
  <si>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</si>
  <si>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</si>
  <si>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</si>
  <si>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</si>
  <si>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</si>
  <si>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</si>
  <si>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</si>
  <si>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</si>
  <si>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</si>
  <si>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</si>
  <si>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</si>
  <si>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</si>
  <si>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</si>
  <si>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</si>
  <si>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</si>
  <si>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</si>
  <si>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</si>
  <si>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</si>
  <si>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</si>
  <si>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</si>
  <si>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</si>
  <si>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</si>
  <si>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</si>
  <si>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</si>
  <si>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</si>
  <si>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</si>
  <si>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</si>
  <si>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</si>
  <si>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</si>
  <si>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</si>
  <si>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</si>
  <si>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</si>
  <si>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</si>
  <si>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</si>
  <si>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</si>
  <si>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</si>
  <si>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</si>
  <si>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</si>
  <si>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</si>
  <si>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</si>
  <si>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</si>
  <si>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</si>
  <si>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</si>
  <si>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</si>
  <si>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</si>
  <si>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</si>
  <si>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</si>
  <si>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</si>
  <si>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</si>
  <si>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</si>
  <si>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</si>
  <si>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</si>
  <si>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</si>
  <si>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</si>
  <si>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</si>
  <si>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</si>
  <si>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</si>
  <si>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</si>
  <si>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</si>
  <si>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</si>
  <si>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</si>
  <si>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</si>
  <si>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</si>
  <si>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</si>
  <si>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</si>
  <si>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</si>
  <si>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</si>
  <si>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</si>
  <si>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</si>
  <si>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</si>
  <si>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</si>
  <si>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</si>
  <si>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</si>
  <si>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</si>
  <si>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</si>
  <si>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</si>
  <si>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</si>
  <si>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</si>
  <si>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</si>
  <si>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</si>
  <si>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</si>
  <si>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</si>
  <si>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</si>
  <si>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</si>
  <si>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</si>
  <si>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</si>
  <si>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</si>
  <si>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</si>
  <si>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</si>
  <si>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</si>
  <si>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</si>
  <si>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</si>
  <si>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</si>
  <si>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</si>
  <si>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</si>
  <si>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</si>
  <si>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</si>
  <si>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</si>
  <si>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</si>
  <si>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</si>
  <si>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</si>
  <si>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</si>
  <si>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</si>
  <si>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</si>
  <si>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</si>
  <si>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</si>
  <si>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</si>
  <si>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</si>
  <si>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</si>
  <si>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</si>
  <si>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</si>
  <si>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</si>
  <si>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</si>
  <si>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</si>
  <si>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</si>
  <si>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</si>
  <si>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</si>
  <si>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</si>
  <si>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</si>
  <si>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</si>
  <si>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</si>
  <si>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</si>
  <si>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</si>
  <si>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</si>
  <si>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</si>
  <si>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</si>
  <si>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</si>
  <si>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</si>
  <si>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</si>
  <si>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</si>
  <si>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</si>
  <si>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</si>
  <si>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</si>
  <si>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</si>
  <si>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</si>
  <si>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</si>
  <si>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</si>
  <si>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</si>
  <si>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</si>
  <si>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</si>
  <si>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</si>
  <si>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</si>
  <si>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</si>
  <si>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</si>
  <si>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</si>
  <si>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</si>
  <si>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</si>
  <si>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</si>
  <si>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</si>
  <si>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</si>
  <si>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</si>
  <si>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</si>
  <si>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</si>
  <si>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</si>
  <si>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</si>
  <si>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</si>
  <si>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</si>
  <si>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</si>
  <si>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</si>
  <si>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</si>
  <si>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</si>
  <si>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</si>
  <si>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</si>
  <si>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</si>
  <si>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</si>
  <si>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</si>
  <si>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</si>
  <si>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</si>
  <si>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</si>
  <si>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</si>
  <si>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</si>
  <si>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</si>
  <si>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</si>
  <si>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</si>
  <si>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</si>
  <si>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</si>
  <si>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</si>
  <si>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</si>
  <si>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</si>
  <si>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</si>
  <si>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</si>
  <si>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</si>
  <si>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</si>
  <si>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</si>
  <si>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</si>
  <si>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</si>
  <si>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</si>
  <si>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</si>
  <si>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</si>
  <si>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</si>
  <si>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</si>
  <si>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</si>
  <si>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</si>
  <si>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</si>
  <si>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</si>
  <si>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</si>
  <si>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</si>
  <si>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</si>
  <si>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</si>
  <si>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</si>
  <si>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</si>
  <si>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</si>
  <si>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</si>
  <si>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</si>
  <si>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</si>
  <si>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</si>
  <si>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</si>
  <si>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</si>
  <si>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</si>
  <si>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</si>
  <si>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</si>
  <si>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</si>
  <si>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</si>
  <si>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</si>
  <si>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</si>
  <si>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</si>
  <si>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</si>
  <si>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</si>
  <si>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</si>
  <si>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</si>
  <si>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</si>
  <si>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</si>
  <si>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</si>
  <si>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</si>
  <si>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</si>
  <si>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</si>
  <si>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</si>
  <si>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</si>
  <si>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</si>
  <si>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</si>
  <si>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</si>
  <si>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</si>
  <si>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</si>
  <si>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</si>
  <si>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</si>
  <si>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</si>
  <si>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</si>
  <si>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</si>
  <si>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</si>
  <si>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</si>
  <si>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</si>
  <si>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</si>
  <si>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</si>
  <si>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</si>
  <si>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</si>
  <si>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</si>
  <si>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</si>
  <si>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</si>
  <si>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</si>
  <si>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</si>
  <si>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</si>
  <si>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</si>
  <si>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</si>
  <si>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</si>
  <si>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</si>
  <si>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</si>
  <si>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</si>
  <si>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</si>
  <si>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</si>
  <si>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</si>
  <si>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</si>
  <si>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</si>
  <si>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</si>
  <si>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</si>
  <si>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</si>
  <si>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</si>
  <si>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</si>
  <si>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</si>
  <si>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</si>
  <si>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</si>
  <si>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</si>
  <si>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</si>
  <si>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</si>
  <si>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</si>
  <si>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</si>
  <si>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</si>
  <si>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</si>
  <si>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</si>
  <si>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</si>
  <si>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</si>
  <si>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</si>
  <si>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</si>
  <si>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</si>
  <si>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</si>
  <si>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</si>
  <si>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</si>
  <si>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</si>
  <si>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</si>
  <si>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</si>
  <si>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</si>
  <si>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</si>
  <si>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</si>
  <si>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</si>
  <si>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</si>
  <si>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</si>
  <si>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</si>
  <si>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</si>
  <si>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</si>
  <si>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</si>
  <si>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</si>
  <si>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</si>
  <si>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</si>
  <si>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</si>
  <si>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</si>
  <si>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</si>
  <si>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</si>
  <si>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</si>
  <si>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</si>
  <si>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</si>
  <si>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</si>
  <si>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</si>
  <si>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</si>
  <si>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</si>
  <si>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</si>
  <si>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</si>
  <si>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</si>
  <si>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</si>
  <si>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</si>
  <si>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</si>
  <si>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</si>
  <si>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</si>
  <si>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</si>
  <si>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</si>
  <si>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</si>
  <si>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</si>
  <si>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</si>
  <si>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</si>
  <si>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</si>
  <si>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</si>
  <si>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</si>
  <si>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</si>
  <si>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</si>
  <si>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</si>
  <si>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</si>
  <si>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</si>
  <si>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</si>
  <si>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</si>
  <si>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</si>
  <si>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</si>
  <si>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</si>
  <si>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</si>
  <si>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</si>
  <si>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</si>
  <si>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</si>
  <si>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</si>
  <si>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</si>
  <si>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</si>
  <si>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</si>
  <si>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</si>
  <si>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</si>
  <si>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</si>
  <si>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</si>
  <si>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</si>
  <si>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</si>
  <si>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</si>
  <si>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</si>
  <si>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</si>
  <si>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</si>
  <si>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</si>
  <si>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</si>
  <si>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</si>
  <si>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</si>
  <si>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</si>
  <si>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</si>
  <si>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</si>
  <si>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</si>
  <si>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</si>
  <si>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</si>
  <si>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</si>
  <si>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</si>
  <si>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</si>
  <si>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</si>
  <si>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</si>
  <si>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</si>
  <si>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</si>
  <si>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</si>
  <si>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</si>
  <si>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</si>
  <si>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</si>
  <si>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</si>
  <si>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</si>
  <si>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</si>
  <si>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</si>
  <si>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</si>
  <si>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</si>
  <si>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</si>
  <si>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</si>
  <si>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</si>
  <si>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</si>
  <si>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</si>
  <si>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</si>
  <si>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</si>
  <si>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</si>
  <si>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</si>
  <si>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</si>
  <si>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</si>
  <si>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</si>
  <si>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</si>
  <si>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</si>
  <si>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</si>
  <si>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</si>
  <si>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</si>
  <si>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</si>
  <si>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</si>
  <si>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</si>
  <si>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</si>
  <si>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</si>
  <si>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</si>
  <si>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</si>
  <si>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</si>
  <si>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</si>
  <si>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</si>
  <si>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</si>
  <si>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</si>
  <si>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</si>
  <si>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</si>
  <si>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</si>
  <si>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</si>
  <si>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</si>
  <si>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</si>
  <si>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</si>
  <si>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</si>
  <si>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</si>
  <si>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</si>
  <si>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</si>
  <si>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</si>
  <si>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</si>
  <si>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</si>
  <si>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</si>
  <si>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</si>
  <si>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</si>
  <si>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</si>
  <si>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</si>
  <si>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</si>
  <si>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</si>
  <si>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</si>
  <si>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</si>
  <si>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</si>
  <si>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</si>
  <si>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</si>
  <si>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</si>
  <si>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</si>
  <si>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</si>
  <si>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</si>
  <si>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</si>
  <si>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</si>
  <si>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</si>
  <si>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</si>
  <si>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</si>
  <si>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</si>
  <si>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</si>
  <si>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</si>
  <si>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</si>
  <si>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</si>
  <si>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</si>
  <si>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</si>
  <si>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</si>
  <si>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</si>
  <si>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</si>
  <si>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</si>
  <si>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</si>
  <si>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</si>
  <si>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</si>
  <si>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</si>
  <si>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</si>
  <si>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</si>
  <si>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</si>
  <si>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</si>
  <si>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</si>
  <si>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</si>
  <si>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</si>
  <si>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</si>
  <si>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</si>
  <si>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</si>
  <si>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</si>
  <si>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</si>
  <si>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</si>
  <si>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</si>
  <si>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</si>
  <si>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</si>
  <si>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</si>
  <si>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</si>
  <si>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</si>
  <si>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</si>
  <si>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</si>
  <si>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</si>
  <si>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</si>
  <si>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</si>
  <si>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</si>
  <si>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</si>
  <si>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</si>
  <si>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</si>
  <si>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</si>
  <si>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</si>
  <si>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</si>
  <si>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</si>
  <si>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</si>
  <si>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</si>
  <si>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</si>
  <si>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</si>
  <si>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</si>
  <si>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</si>
  <si>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</si>
  <si>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</si>
  <si>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</si>
  <si>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</si>
  <si>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</si>
  <si>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</si>
  <si>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</si>
  <si>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</si>
  <si>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</si>
  <si>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</si>
  <si>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</si>
  <si>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</si>
  <si>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</si>
  <si>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</si>
  <si>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</si>
  <si>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</si>
  <si>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</si>
  <si>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</si>
  <si>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</si>
  <si>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</si>
  <si>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</si>
  <si>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</si>
  <si>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</si>
  <si>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</si>
  <si>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</si>
  <si>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</si>
  <si>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</si>
  <si>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</si>
  <si>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</si>
  <si>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</si>
  <si>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</si>
  <si>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</si>
  <si>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</si>
  <si>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</si>
  <si>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</si>
  <si>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</si>
  <si>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</si>
  <si>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</si>
  <si>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</si>
  <si>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</si>
  <si>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</si>
  <si>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</si>
  <si>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</si>
  <si>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</si>
  <si>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</si>
  <si>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</si>
  <si>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</si>
  <si>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</si>
  <si>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</si>
  <si>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</si>
  <si>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</si>
  <si>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</si>
  <si>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</si>
  <si>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</si>
  <si>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</si>
  <si>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</si>
  <si>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</si>
  <si>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</si>
  <si>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</si>
  <si>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</si>
  <si>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</si>
  <si>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</si>
  <si>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</si>
  <si>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</si>
  <si>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</si>
  <si>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</si>
  <si>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</si>
  <si>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</si>
  <si>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</si>
  <si>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</si>
  <si>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</si>
  <si>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</si>
  <si>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</si>
  <si>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</si>
  <si>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</si>
  <si>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</si>
  <si>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</si>
  <si>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</si>
  <si>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</si>
  <si>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</si>
  <si>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</si>
  <si>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</si>
  <si>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</si>
  <si>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</si>
  <si>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</si>
  <si>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</si>
  <si>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</si>
  <si>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</si>
  <si>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</si>
  <si>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</si>
  <si>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</si>
  <si>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</si>
  <si>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</si>
  <si>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</si>
  <si>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</si>
  <si>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</si>
  <si>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</si>
  <si>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</si>
  <si>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</si>
  <si>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</si>
  <si>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</si>
  <si>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</si>
  <si>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</si>
  <si>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</si>
  <si>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</si>
  <si>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</si>
  <si>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</si>
  <si>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</si>
  <si>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</si>
  <si>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</si>
  <si>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</si>
  <si>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</si>
  <si>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</si>
  <si>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</si>
  <si>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</si>
  <si>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</si>
  <si>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</si>
  <si>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</si>
  <si>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</si>
  <si>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</si>
  <si>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</si>
  <si>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</si>
  <si>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</si>
  <si>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</si>
  <si>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</si>
  <si>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</si>
  <si>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</si>
  <si>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</si>
  <si>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</si>
  <si>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</si>
  <si>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</si>
  <si>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</si>
  <si>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</si>
  <si>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</si>
  <si>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</si>
  <si>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</si>
  <si>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</si>
  <si>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</si>
  <si>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</si>
  <si>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</si>
  <si>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</si>
  <si>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</si>
  <si>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</si>
  <si>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</si>
  <si>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</si>
  <si>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</si>
  <si>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</si>
  <si>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</si>
  <si>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</si>
  <si>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</si>
  <si>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</si>
  <si>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</si>
  <si>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</si>
  <si>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</si>
  <si>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</si>
  <si>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</si>
  <si>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</si>
  <si>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</si>
  <si>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</si>
  <si>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</si>
  <si>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</si>
  <si>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</si>
  <si>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</si>
  <si>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</si>
  <si>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</si>
  <si>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</si>
  <si>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</si>
  <si>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</si>
  <si>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</si>
  <si>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</si>
  <si>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</si>
  <si>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</si>
  <si>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</si>
  <si>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</si>
  <si>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</si>
  <si>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</si>
  <si>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</si>
  <si>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</si>
  <si>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</si>
  <si>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</si>
  <si>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</si>
  <si>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</si>
  <si>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</si>
  <si>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</si>
  <si>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</si>
  <si>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</si>
  <si>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</si>
  <si>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</si>
  <si>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</si>
  <si>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</si>
  <si>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</si>
  <si>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</si>
  <si>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</si>
  <si>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</si>
  <si>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</si>
  <si>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</si>
  <si>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</si>
  <si>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</si>
  <si>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</si>
  <si>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</si>
  <si>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</si>
  <si>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</si>
  <si>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</si>
  <si>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</si>
  <si>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</si>
  <si>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</si>
  <si>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</si>
  <si>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</si>
  <si>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</si>
  <si>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</si>
  <si>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</si>
  <si>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</si>
  <si>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</si>
  <si>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</si>
  <si>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</si>
  <si>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</si>
  <si>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</si>
  <si>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</si>
  <si>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</si>
  <si>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</si>
  <si>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</si>
  <si>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</si>
  <si>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</si>
  <si>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</si>
  <si>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</si>
  <si>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</si>
  <si>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</si>
  <si>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</si>
  <si>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</si>
  <si>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</si>
  <si>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</si>
  <si>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</si>
  <si>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</si>
  <si>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</si>
  <si>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</si>
  <si>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</si>
  <si>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</si>
  <si>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</si>
  <si>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</si>
  <si>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</si>
  <si>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</si>
  <si>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</si>
  <si>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</si>
  <si>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</si>
  <si>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</si>
  <si>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</si>
  <si>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</si>
  <si>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</si>
  <si>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</si>
  <si>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</si>
  <si>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</si>
  <si>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</si>
  <si>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</si>
  <si>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</si>
  <si>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</si>
  <si>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</si>
  <si>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</si>
  <si>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</si>
  <si>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</si>
  <si>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</si>
  <si>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</si>
  <si>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</si>
  <si>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</si>
  <si>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</si>
  <si>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</si>
  <si>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</si>
  <si>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</si>
  <si>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</si>
  <si>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</si>
  <si>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</si>
  <si>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</si>
  <si>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</si>
  <si>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</si>
  <si>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</si>
  <si>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</si>
  <si>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</si>
  <si>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</si>
  <si>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</si>
  <si>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</si>
  <si>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</si>
  <si>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</si>
  <si>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</si>
  <si>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</si>
  <si>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</si>
  <si>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</si>
  <si>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</si>
  <si>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</si>
  <si>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</si>
  <si>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</si>
  <si>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</si>
  <si>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</si>
  <si>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</si>
  <si>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</si>
  <si>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</si>
  <si>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</si>
  <si>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</si>
  <si>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</si>
  <si>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</si>
  <si>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</si>
  <si>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</si>
  <si>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</si>
  <si>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</si>
  <si>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</si>
  <si>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</si>
  <si>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</si>
  <si>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</si>
  <si>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</si>
  <si>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</si>
  <si>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</si>
  <si>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</si>
  <si>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</si>
  <si>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</si>
  <si>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</si>
  <si>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</si>
  <si>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</si>
  <si>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</si>
  <si>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</si>
  <si>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</si>
  <si>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</si>
  <si>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</si>
  <si>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</si>
  <si>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</si>
  <si>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</si>
  <si>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</si>
  <si>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</si>
  <si>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</si>
  <si>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</si>
  <si>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</si>
  <si>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</si>
  <si>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</si>
  <si>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</si>
  <si>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</si>
  <si>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</si>
  <si>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</si>
  <si>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</si>
  <si>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</si>
  <si>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</si>
  <si>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</si>
  <si>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</si>
  <si>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</si>
  <si>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</si>
  <si>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</si>
  <si>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</si>
  <si>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</si>
  <si>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</si>
  <si>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</si>
  <si>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</si>
  <si>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</si>
  <si>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</si>
  <si>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</si>
  <si>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</si>
  <si>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</si>
  <si>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</si>
  <si>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</si>
  <si>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</si>
  <si>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</si>
  <si>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</si>
  <si>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</si>
  <si>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</si>
  <si>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</si>
  <si>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</si>
  <si>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</si>
  <si>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</si>
  <si>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</si>
  <si>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</si>
  <si>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</si>
  <si>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</si>
  <si>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</si>
  <si>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</si>
  <si>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</si>
  <si>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</si>
  <si>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</si>
  <si>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</si>
  <si>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</si>
  <si>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</si>
  <si>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</si>
  <si>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</si>
  <si>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</si>
  <si>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</si>
  <si>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</si>
  <si>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</si>
  <si>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</si>
  <si>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</si>
  <si>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</si>
  <si>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</si>
  <si>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</si>
  <si>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</si>
  <si>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</si>
  <si>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</si>
  <si>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</si>
  <si>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</si>
  <si>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</si>
  <si>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</si>
  <si>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</si>
  <si>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</si>
  <si>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</si>
  <si>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</si>
  <si>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</si>
  <si>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</si>
  <si>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</si>
  <si>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</si>
  <si>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</si>
  <si>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</si>
  <si>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</si>
  <si>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</si>
  <si>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</si>
  <si>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</si>
  <si>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</si>
  <si>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</si>
  <si>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</si>
  <si>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</si>
  <si>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</si>
  <si>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</si>
  <si>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</si>
  <si>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</si>
  <si>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</si>
  <si>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</si>
  <si>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</si>
  <si>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</si>
  <si>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</si>
  <si>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</si>
  <si>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</si>
  <si>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</si>
  <si>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</si>
  <si>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</si>
  <si>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</si>
  <si>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</si>
  <si>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</si>
  <si>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</si>
  <si>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</si>
  <si>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</si>
  <si>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</si>
  <si>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</si>
  <si>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</si>
  <si>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</si>
  <si>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</si>
  <si>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</si>
  <si>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</si>
  <si>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</si>
  <si>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</si>
  <si>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</si>
  <si>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</si>
  <si>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</si>
  <si>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</si>
  <si>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</si>
  <si>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</si>
  <si>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</si>
  <si>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</si>
  <si>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</si>
  <si>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</si>
  <si>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</si>
  <si>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</si>
  <si>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</si>
  <si>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</si>
  <si>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</si>
  <si>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</si>
  <si>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</si>
  <si>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</si>
  <si>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</si>
  <si>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</si>
  <si>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</si>
  <si>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</si>
  <si>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</si>
  <si>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</si>
  <si>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</si>
  <si>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</si>
  <si>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</si>
  <si>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</si>
  <si>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</si>
  <si>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</si>
  <si>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</si>
  <si>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</si>
  <si>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</si>
  <si>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</si>
  <si>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</si>
  <si>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</si>
  <si>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</si>
  <si>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</si>
  <si>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</si>
  <si>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</si>
  <si>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</si>
  <si>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</si>
  <si>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</si>
  <si>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</si>
  <si>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</si>
  <si>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</si>
  <si>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</si>
  <si>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</si>
  <si>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</si>
  <si>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</si>
  <si>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</si>
  <si>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</si>
  <si>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</si>
  <si>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</si>
  <si>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</si>
  <si>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</si>
  <si>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</si>
  <si>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</si>
  <si>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</si>
  <si>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</si>
  <si>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</si>
  <si>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</si>
  <si>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</si>
  <si>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</si>
  <si>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</si>
  <si>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</si>
  <si>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</si>
  <si>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</si>
  <si>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</si>
  <si>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</si>
  <si>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</si>
  <si>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</si>
  <si>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</si>
  <si>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</si>
  <si>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</si>
  <si>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</si>
  <si>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</si>
  <si>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</si>
  <si>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</si>
  <si>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</si>
  <si>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</si>
  <si>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</si>
  <si>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</si>
  <si>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</si>
  <si>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</si>
  <si>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</si>
  <si>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</si>
  <si>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</si>
  <si>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</si>
  <si>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</si>
  <si>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</si>
  <si>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</si>
  <si>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</si>
  <si>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</si>
  <si>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</si>
  <si>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</si>
  <si>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</si>
  <si>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</si>
  <si>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</si>
  <si>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</si>
  <si>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</si>
  <si>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</si>
  <si>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</si>
  <si>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</si>
  <si>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</si>
  <si>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</si>
  <si>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</si>
  <si>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</si>
  <si>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</si>
  <si>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</si>
  <si>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</si>
  <si>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</si>
  <si>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</si>
  <si>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</si>
  <si>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</si>
  <si>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</si>
  <si>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</si>
  <si>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</si>
  <si>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</si>
  <si>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</si>
  <si>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</si>
  <si>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</si>
  <si>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</si>
  <si>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</si>
  <si>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</si>
  <si>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</si>
  <si>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</si>
  <si>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</si>
  <si>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</si>
  <si>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</si>
  <si>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</si>
  <si>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</si>
  <si>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</si>
  <si>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</si>
  <si>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</si>
  <si>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</si>
  <si>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</si>
  <si>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</si>
  <si>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</si>
  <si>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</si>
  <si>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</si>
  <si>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</si>
  <si>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</si>
  <si>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</si>
  <si>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</si>
  <si>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</si>
  <si>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</si>
  <si>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</si>
  <si>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</si>
  <si>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</si>
  <si>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</si>
  <si>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</si>
  <si>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</si>
  <si>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</si>
  <si>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</si>
  <si>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</si>
  <si>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</si>
  <si>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</si>
  <si>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</si>
  <si>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</si>
  <si>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</si>
  <si>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</si>
  <si>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</si>
  <si>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</si>
  <si>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</si>
  <si>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</si>
  <si>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</si>
  <si>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</si>
  <si>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</si>
  <si>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</si>
  <si>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</si>
  <si>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</si>
  <si>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</si>
  <si>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</si>
  <si>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</si>
  <si>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</si>
  <si>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</si>
  <si>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</si>
  <si>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</si>
  <si>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</si>
  <si>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</si>
  <si>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</si>
  <si>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</si>
  <si>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</si>
  <si>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</si>
  <si>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</si>
  <si>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</si>
  <si>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</si>
  <si>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</si>
  <si>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</si>
  <si>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</si>
  <si>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</si>
  <si>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</si>
  <si>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</si>
  <si>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</si>
  <si>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</si>
  <si>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</si>
  <si>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</si>
  <si>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</si>
  <si>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</si>
  <si>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</si>
  <si>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</si>
  <si>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</si>
  <si>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</si>
  <si>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</si>
  <si>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</si>
  <si>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</si>
  <si>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</si>
  <si>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</si>
  <si>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</si>
  <si>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</si>
  <si>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</si>
  <si>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</si>
  <si>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</si>
  <si>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</si>
  <si>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</si>
  <si>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</si>
  <si>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</si>
  <si>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</si>
  <si>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</si>
  <si>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</si>
  <si>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</si>
  <si>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</si>
  <si>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</si>
  <si>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</si>
  <si>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</si>
  <si>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</si>
  <si>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</si>
  <si>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</si>
  <si>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</si>
  <si>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</si>
  <si>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</si>
  <si>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</si>
  <si>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</si>
  <si>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</si>
  <si>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</si>
  <si>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</si>
  <si>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</si>
  <si>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</si>
  <si>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</si>
  <si>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</si>
  <si>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</si>
  <si>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</si>
  <si>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</si>
  <si>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</si>
  <si>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</si>
  <si>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</si>
  <si>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</si>
  <si>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</si>
  <si>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</si>
  <si>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</si>
  <si>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</si>
  <si>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</si>
  <si>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</si>
  <si>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</si>
  <si>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</si>
  <si>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</si>
  <si>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</si>
  <si>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</si>
  <si>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</si>
  <si>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</si>
  <si>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</si>
  <si>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</si>
  <si>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</si>
  <si>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</si>
  <si>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</si>
  <si>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</si>
  <si>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</si>
  <si>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</si>
  <si>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</si>
  <si>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</si>
  <si>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</si>
  <si>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</si>
  <si>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</si>
  <si>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</si>
  <si>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</si>
  <si>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</si>
  <si>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</si>
  <si>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</si>
  <si>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</si>
  <si>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</si>
  <si>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</si>
  <si>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</si>
  <si>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</si>
  <si>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</si>
  <si>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</si>
  <si>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</si>
  <si>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</si>
  <si>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</si>
  <si>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</si>
  <si>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</si>
  <si>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</si>
  <si>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</si>
  <si>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</si>
  <si>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</si>
  <si>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</si>
  <si>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</si>
  <si>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</si>
  <si>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</si>
  <si>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</si>
  <si>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</si>
  <si>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</si>
  <si>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</si>
  <si>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</si>
  <si>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</si>
  <si>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</si>
  <si>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</si>
  <si>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</si>
  <si>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</si>
  <si>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</si>
  <si>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</si>
  <si>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</si>
  <si>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</si>
  <si>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</si>
  <si>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</si>
  <si>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</si>
  <si>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</si>
  <si>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</si>
  <si>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</si>
  <si>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</si>
  <si>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</si>
  <si>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</si>
  <si>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</si>
  <si>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</si>
  <si>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</si>
  <si>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</si>
  <si>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</si>
  <si>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</si>
  <si>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</si>
  <si>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</si>
  <si>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</si>
  <si>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</si>
  <si>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</si>
  <si>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</si>
  <si>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</si>
  <si>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</si>
  <si>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</si>
  <si>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</si>
  <si>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</si>
  <si>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</si>
  <si>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</si>
  <si>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</si>
  <si>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</si>
  <si>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</si>
  <si>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</si>
  <si>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</si>
  <si>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</si>
  <si>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</si>
  <si>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</si>
  <si>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</si>
  <si>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</si>
  <si>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</si>
  <si>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</si>
  <si>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</si>
  <si>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</si>
  <si>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</si>
  <si>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</si>
  <si>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</si>
  <si>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</si>
  <si>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</si>
  <si>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</si>
  <si>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</si>
  <si>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</si>
  <si>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</si>
  <si>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</si>
  <si>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</si>
  <si>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</si>
  <si>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</si>
  <si>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</si>
  <si>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</si>
  <si>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</si>
  <si>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</si>
  <si>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</si>
  <si>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</si>
  <si>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</si>
  <si>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</si>
  <si>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</si>
  <si>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</si>
  <si>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</si>
  <si>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</si>
  <si>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</si>
  <si>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</si>
  <si>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</si>
  <si>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</si>
  <si>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</si>
  <si>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</si>
  <si>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</si>
  <si>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</si>
  <si>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</si>
  <si>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</si>
  <si>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</si>
  <si>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</si>
  <si>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</si>
  <si>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</si>
  <si>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</si>
  <si>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</si>
  <si>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</si>
  <si>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</si>
  <si>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</si>
  <si>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</si>
  <si>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</si>
  <si>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</si>
  <si>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</si>
  <si>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</si>
  <si>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</si>
  <si>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</si>
  <si>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</si>
  <si>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</si>
  <si>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</si>
  <si>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</si>
  <si>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</si>
  <si>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</si>
  <si>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</si>
  <si>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</si>
  <si>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</si>
  <si>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</si>
  <si>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</si>
  <si>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</si>
  <si>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</si>
  <si>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</si>
  <si>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</si>
  <si>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</si>
  <si>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</si>
  <si>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</si>
  <si>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</si>
  <si>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</si>
  <si>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</si>
  <si>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</si>
  <si>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</si>
  <si>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</si>
  <si>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</si>
  <si>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</si>
  <si>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</si>
  <si>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</si>
  <si>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</si>
  <si>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</si>
  <si>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</si>
  <si>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</si>
  <si>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</si>
  <si>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</si>
  <si>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</si>
  <si>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</si>
  <si>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</si>
  <si>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</si>
  <si>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</si>
  <si>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</si>
  <si>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</si>
  <si>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</si>
  <si>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</si>
  <si>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</si>
  <si>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</si>
  <si>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</si>
  <si>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</si>
  <si>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</si>
  <si>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</si>
  <si>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</si>
  <si>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</si>
  <si>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</si>
  <si>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</si>
  <si>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</si>
  <si>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</si>
  <si>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</si>
  <si>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</si>
  <si>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</si>
  <si>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</si>
  <si>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</si>
  <si>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</si>
  <si>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</si>
  <si>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</si>
  <si>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</si>
  <si>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</si>
  <si>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</si>
  <si>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</si>
  <si>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</si>
  <si>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</si>
  <si>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</si>
  <si>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</si>
  <si>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</si>
  <si>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</si>
  <si>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</si>
  <si>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</si>
  <si>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</si>
  <si>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</si>
  <si>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</si>
  <si>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</si>
  <si>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</si>
  <si>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</si>
  <si>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</si>
  <si>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</si>
  <si>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</si>
  <si>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</si>
  <si>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</si>
  <si>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</si>
  <si>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</si>
  <si>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</si>
  <si>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</si>
  <si>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</si>
  <si>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</si>
  <si>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</si>
  <si>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</si>
  <si>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</si>
  <si>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</si>
  <si>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</si>
  <si>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</si>
  <si>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</si>
  <si>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</si>
  <si>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</si>
  <si>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</si>
  <si>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</si>
  <si>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</si>
  <si>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</si>
  <si>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</si>
  <si>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</si>
  <si>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</si>
  <si>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</si>
  <si>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</si>
  <si>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</si>
  <si>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</si>
  <si>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</si>
  <si>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</si>
  <si>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</si>
  <si>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</si>
  <si>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</si>
  <si>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</si>
  <si>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</si>
  <si>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</si>
  <si>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</si>
  <si>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</si>
  <si>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</si>
  <si>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</si>
  <si>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</si>
  <si>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</si>
  <si>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</si>
  <si>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</si>
  <si>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</si>
  <si>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</si>
  <si>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</si>
  <si>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</si>
  <si>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</si>
  <si>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</si>
  <si>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</si>
  <si>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</si>
  <si>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</si>
  <si>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</si>
  <si>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</si>
  <si>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</si>
  <si>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</si>
  <si>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</si>
  <si>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</si>
  <si>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</si>
  <si>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</si>
  <si>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</si>
  <si>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</si>
  <si>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</si>
  <si>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</si>
  <si>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</si>
  <si>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</si>
  <si>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</si>
  <si>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</si>
  <si>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</si>
  <si>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</si>
  <si>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</si>
  <si>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</si>
  <si>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</si>
  <si>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</si>
  <si>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</si>
  <si>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</si>
  <si>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</si>
  <si>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</si>
  <si>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</si>
  <si>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</si>
  <si>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</si>
  <si>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</si>
  <si>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</si>
  <si>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</si>
  <si>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</si>
  <si>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</si>
  <si>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</si>
  <si>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</si>
  <si>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</si>
  <si>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</si>
  <si>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</si>
  <si>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</si>
  <si>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</si>
  <si>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</si>
  <si>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</si>
  <si>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</si>
  <si>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</si>
  <si>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</si>
  <si>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</si>
  <si>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</si>
  <si>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</si>
  <si>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</si>
  <si>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</si>
  <si>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</si>
  <si>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</si>
  <si>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</si>
  <si>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</si>
  <si>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</si>
  <si>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</si>
  <si>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</si>
  <si>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</si>
  <si>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</si>
  <si>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</si>
  <si>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</si>
  <si>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</si>
  <si>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</si>
  <si>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</si>
  <si>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</si>
  <si>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</si>
  <si>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</si>
  <si>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</si>
  <si>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</si>
  <si>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</si>
  <si>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</si>
  <si>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</si>
  <si>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</si>
  <si>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</si>
  <si>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</si>
  <si>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</si>
  <si>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</si>
  <si>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</si>
  <si>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</si>
  <si>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</si>
  <si>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</si>
  <si>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</si>
  <si>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</si>
  <si>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</si>
  <si>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</si>
  <si>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</si>
  <si>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</si>
  <si>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</si>
  <si>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</si>
  <si>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</si>
  <si>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</si>
  <si>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</si>
  <si>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</si>
  <si>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</si>
  <si>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</si>
  <si>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</si>
  <si>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</si>
  <si>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</si>
  <si>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</si>
  <si>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</si>
  <si>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</si>
  <si>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</si>
  <si>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</si>
  <si>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</si>
  <si>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</si>
  <si>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</si>
  <si>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</si>
  <si>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</si>
  <si>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</si>
  <si>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</si>
  <si>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</si>
  <si>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</si>
  <si>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</si>
  <si>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</si>
  <si>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</si>
  <si>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</si>
  <si>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</si>
  <si>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</si>
  <si>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</si>
  <si>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</si>
  <si>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</si>
  <si>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</si>
  <si>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</si>
  <si>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</si>
  <si>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</si>
  <si>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</si>
  <si>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</si>
  <si>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</si>
  <si>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</si>
  <si>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</si>
  <si>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</si>
  <si>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</si>
  <si>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</si>
  <si>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</si>
  <si>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</si>
  <si>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</si>
  <si>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</si>
  <si>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</si>
  <si>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</si>
  <si>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</si>
  <si>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</si>
  <si>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</si>
  <si>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</si>
  <si>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</si>
  <si>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</si>
  <si>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</si>
  <si>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</si>
  <si>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</si>
  <si>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</si>
  <si>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</si>
  <si>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</si>
  <si>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</si>
  <si>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</si>
  <si>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</si>
  <si>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</si>
  <si>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</si>
  <si>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</si>
  <si>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</si>
  <si>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</si>
  <si>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</si>
  <si>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</si>
  <si>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</si>
  <si>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</si>
  <si>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</si>
  <si>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</si>
  <si>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</si>
  <si>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</si>
  <si>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</si>
  <si>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</si>
  <si>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</si>
  <si>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</si>
  <si>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</si>
  <si>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</si>
  <si>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</si>
  <si>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</si>
  <si>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</si>
  <si>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</si>
  <si>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</si>
  <si>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</si>
  <si>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</si>
  <si>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</si>
  <si>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</si>
  <si>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</si>
  <si>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</si>
  <si>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</si>
  <si>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</si>
  <si>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</si>
  <si>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</si>
  <si>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</si>
  <si>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</si>
  <si>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</si>
  <si>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</si>
  <si>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</si>
  <si>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</si>
  <si>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</si>
  <si>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</si>
  <si>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</si>
  <si>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</si>
  <si>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</si>
  <si>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</si>
  <si>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</si>
  <si>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</si>
  <si>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</si>
  <si>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</si>
  <si>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</si>
  <si>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</si>
  <si>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</si>
  <si>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</si>
  <si>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</si>
  <si>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</si>
  <si>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</si>
  <si>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</si>
  <si>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</si>
  <si>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</si>
  <si>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</si>
  <si>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</si>
  <si>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</si>
  <si>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</si>
  <si>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</si>
  <si>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</si>
  <si>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</si>
  <si>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</si>
  <si>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</si>
  <si>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</si>
  <si>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</si>
  <si>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</si>
  <si>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</si>
  <si>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</si>
  <si>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</si>
  <si>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</si>
  <si>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</si>
  <si>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</si>
  <si>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</si>
  <si>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</si>
  <si>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</si>
  <si>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</si>
  <si>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</si>
  <si>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</si>
  <si>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</si>
  <si>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</si>
  <si>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</si>
  <si>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</si>
  <si>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</si>
  <si>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</si>
  <si>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</si>
  <si>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</si>
  <si>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</si>
  <si>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</si>
  <si>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</si>
  <si>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</si>
  <si>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</si>
  <si>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</si>
  <si>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</si>
  <si>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</si>
  <si>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</si>
  <si>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</si>
  <si>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</si>
  <si>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</si>
  <si>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</si>
  <si>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</si>
  <si>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</si>
  <si>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</si>
  <si>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</si>
  <si>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</si>
  <si>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</si>
  <si>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</si>
  <si>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</si>
  <si>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</si>
  <si>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</si>
  <si>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</si>
  <si>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</si>
  <si>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</si>
  <si>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</si>
  <si>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</si>
  <si>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</si>
  <si>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</si>
  <si>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</si>
  <si>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</si>
  <si>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</si>
  <si>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</si>
  <si>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</si>
  <si>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</si>
  <si>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</si>
  <si>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</si>
  <si>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</si>
  <si>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</si>
  <si>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</si>
  <si>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</si>
  <si>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</si>
  <si>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</si>
  <si>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</si>
  <si>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</si>
  <si>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</si>
  <si>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</si>
  <si>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</si>
  <si>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</si>
  <si>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</si>
  <si>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</si>
  <si>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</si>
  <si>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</si>
  <si>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</si>
  <si>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</si>
  <si>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</si>
  <si>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</si>
  <si>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</si>
  <si>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</si>
  <si>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</si>
  <si>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</si>
  <si>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</si>
  <si>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</si>
  <si>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</si>
  <si>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</si>
  <si>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</si>
  <si>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</si>
  <si>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</si>
  <si>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</si>
  <si>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</si>
  <si>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</si>
  <si>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</si>
  <si>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</si>
  <si>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</si>
  <si>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</si>
  <si>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</si>
  <si>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</si>
  <si>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</si>
  <si>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</si>
  <si>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</si>
  <si>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</si>
  <si>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</si>
  <si>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</si>
  <si>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</si>
  <si>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</si>
  <si>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</si>
  <si>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</si>
  <si>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</si>
  <si>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</si>
  <si>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</si>
  <si>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</si>
  <si>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</si>
  <si>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</si>
  <si>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</si>
  <si>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</si>
  <si>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</si>
  <si>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</si>
  <si>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</si>
  <si>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</si>
  <si>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</si>
  <si>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</si>
  <si>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</si>
  <si>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</si>
  <si>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</si>
  <si>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</si>
  <si>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</si>
  <si>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</si>
  <si>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</si>
  <si>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</si>
  <si>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</si>
  <si>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</si>
  <si>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</si>
  <si>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</si>
  <si>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</si>
  <si>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</si>
  <si>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</si>
  <si>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</si>
  <si>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</si>
  <si>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</si>
  <si>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</si>
  <si>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</si>
  <si>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</si>
  <si>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</si>
  <si>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</si>
  <si>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</si>
  <si>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</si>
  <si>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</si>
  <si>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</si>
  <si>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</si>
  <si>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</si>
  <si>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</si>
  <si>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</si>
  <si>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</si>
  <si>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</si>
  <si>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</si>
  <si>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</si>
  <si>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</si>
  <si>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</si>
  <si>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</si>
  <si>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</si>
  <si>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</si>
  <si>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</si>
  <si>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</si>
  <si>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</si>
  <si>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</si>
  <si>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</si>
  <si>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</si>
  <si>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</si>
  <si>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</si>
  <si>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</si>
  <si>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</si>
  <si>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</si>
  <si>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</si>
  <si>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</si>
  <si>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</si>
  <si>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</si>
  <si>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</si>
  <si>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</si>
  <si>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</si>
  <si>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</si>
  <si>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</si>
  <si>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</si>
  <si>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</si>
  <si>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</si>
  <si>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</si>
  <si>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</si>
  <si>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</si>
  <si>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</si>
  <si>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</si>
  <si>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</si>
  <si>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</si>
  <si>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</si>
  <si>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</si>
  <si>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</si>
  <si>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</si>
  <si>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</si>
  <si>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</si>
  <si>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</si>
  <si>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</si>
  <si>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</si>
  <si>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</si>
  <si>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</si>
  <si>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</si>
  <si>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</si>
  <si>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</si>
  <si>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</si>
  <si>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</si>
  <si>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</si>
  <si>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</si>
  <si>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</si>
  <si>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</si>
  <si>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</si>
  <si>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</si>
  <si>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</si>
  <si>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</si>
  <si>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</si>
  <si>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</si>
  <si>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</si>
  <si>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</si>
  <si>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</si>
  <si>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</si>
  <si>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</si>
  <si>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</si>
  <si>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</si>
  <si>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</si>
  <si>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</si>
  <si>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</si>
  <si>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</si>
  <si>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</si>
  <si>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</si>
  <si>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</si>
  <si>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</si>
  <si>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</si>
  <si>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</si>
  <si>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</si>
  <si>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</si>
  <si>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</si>
  <si>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</si>
  <si>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</si>
  <si>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</si>
  <si>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</si>
  <si>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</si>
  <si>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</si>
  <si>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</si>
  <si>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</si>
  <si>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</si>
  <si>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</si>
  <si>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</si>
  <si>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</si>
  <si>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</si>
  <si>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</si>
  <si>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</si>
  <si>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</si>
  <si>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</si>
  <si>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</si>
  <si>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</si>
  <si>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</si>
  <si>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</si>
  <si>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</si>
  <si>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</si>
  <si>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</si>
  <si>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</si>
  <si>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</si>
  <si>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</si>
  <si>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</si>
  <si>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</si>
  <si>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</si>
  <si>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</si>
  <si>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</si>
  <si>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</si>
  <si>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</si>
  <si>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</si>
  <si>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</si>
  <si>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</si>
  <si>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</si>
  <si>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</si>
  <si>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</si>
  <si>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</si>
  <si>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</si>
  <si>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</si>
  <si>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</si>
  <si>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</si>
  <si>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</si>
  <si>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</si>
  <si>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</si>
  <si>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</si>
  <si>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</si>
  <si>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</si>
  <si>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</si>
  <si>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</si>
  <si>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</si>
  <si>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</si>
  <si>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</si>
  <si>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</si>
  <si>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</si>
  <si>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</si>
  <si>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</si>
  <si>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</si>
  <si>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</si>
  <si>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</si>
  <si>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</si>
  <si>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</si>
  <si>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</si>
  <si>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</si>
  <si>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</si>
  <si>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</si>
  <si>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</si>
  <si>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</si>
  <si>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</si>
  <si>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</si>
  <si>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</si>
  <si>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</si>
  <si>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</si>
  <si>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</si>
  <si>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</si>
  <si>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</si>
  <si>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</si>
  <si>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</si>
  <si>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</si>
  <si>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</si>
  <si>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</si>
  <si>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</si>
  <si>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</si>
  <si>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</si>
  <si>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</si>
  <si>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</si>
  <si>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</si>
  <si>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</si>
  <si>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</si>
  <si>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</si>
  <si>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</si>
  <si>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</si>
  <si>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</si>
  <si>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</si>
  <si>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</si>
  <si>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</si>
  <si>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</si>
  <si>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</si>
  <si>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</si>
  <si>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</si>
  <si>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</si>
  <si>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</si>
  <si>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</si>
  <si>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</si>
  <si>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</si>
  <si>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</si>
  <si>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</si>
  <si>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</si>
  <si>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</si>
  <si>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</si>
  <si>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</si>
  <si>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</si>
  <si>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</si>
  <si>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</si>
  <si>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</si>
  <si>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</si>
  <si>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</si>
  <si>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</si>
  <si>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</si>
  <si>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</si>
  <si>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</si>
  <si>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</si>
  <si>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</si>
  <si>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</si>
  <si>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</si>
  <si>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</si>
  <si>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</si>
  <si>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</si>
  <si>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</si>
  <si>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</si>
  <si>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</si>
  <si>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</si>
  <si>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</si>
  <si>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</si>
  <si>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</si>
  <si>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</si>
  <si>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</si>
  <si>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</si>
  <si>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</si>
  <si>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</si>
  <si>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</si>
  <si>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</si>
  <si>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</si>
  <si>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</si>
  <si>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</si>
  <si>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</si>
  <si>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</si>
  <si>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</si>
  <si>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</si>
  <si>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</si>
  <si>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</si>
  <si>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</si>
  <si>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</si>
  <si>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</si>
  <si>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</si>
  <si>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</si>
  <si>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</si>
  <si>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</si>
  <si>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</si>
  <si>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</si>
  <si>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</si>
  <si>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</si>
  <si>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</si>
  <si>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</si>
  <si>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</si>
  <si>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</si>
  <si>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</si>
  <si>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</si>
  <si>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</si>
  <si>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</si>
  <si>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</si>
  <si>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</si>
  <si>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</si>
  <si>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</si>
  <si>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</si>
  <si>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</si>
  <si>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</si>
  <si>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</si>
  <si>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</si>
  <si>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</si>
  <si>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</si>
  <si>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</si>
  <si>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</si>
  <si>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</si>
  <si>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</si>
  <si>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</si>
  <si>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</si>
  <si>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</si>
  <si>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</si>
  <si>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</si>
  <si>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</si>
  <si>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</si>
  <si>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</si>
  <si>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</si>
  <si>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</si>
  <si>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</si>
  <si>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</si>
  <si>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</si>
  <si>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</si>
  <si>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</si>
  <si>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</si>
  <si>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</si>
  <si>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</si>
  <si>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</si>
  <si>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</si>
  <si>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</si>
  <si>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</si>
  <si>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</si>
  <si>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</si>
  <si>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</si>
  <si>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</si>
  <si>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</si>
  <si>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</si>
  <si>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</si>
  <si>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</si>
  <si>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</si>
  <si>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</si>
  <si>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</si>
  <si>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</si>
  <si>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</si>
  <si>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</si>
  <si>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</si>
  <si>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</si>
  <si>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</si>
  <si>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</si>
  <si>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</si>
  <si>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</si>
  <si>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</si>
  <si>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</si>
  <si>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</si>
  <si>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</si>
  <si>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</si>
  <si>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</si>
  <si>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</si>
  <si>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</si>
  <si>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</si>
  <si>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</si>
  <si>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</si>
  <si>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</si>
  <si>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</si>
  <si>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</si>
  <si>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</si>
  <si>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</si>
  <si>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</si>
  <si>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</si>
  <si>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</si>
  <si>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</si>
  <si>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</si>
  <si>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</si>
  <si>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</si>
  <si>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</si>
  <si>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</si>
  <si>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</si>
  <si>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</si>
  <si>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</si>
  <si>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</si>
  <si>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</si>
  <si>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</si>
  <si>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</si>
  <si>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</si>
  <si>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</si>
  <si>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</si>
  <si>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</si>
  <si>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</si>
  <si>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</si>
  <si>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</si>
  <si>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</si>
  <si>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</si>
  <si>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</si>
  <si>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</si>
  <si>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</si>
  <si>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</si>
  <si>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</si>
  <si>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</si>
  <si>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</si>
  <si>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</si>
  <si>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</si>
  <si>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</si>
  <si>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</si>
  <si>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</si>
  <si>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</si>
  <si>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</si>
  <si>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</si>
  <si>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</si>
  <si>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</si>
  <si>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</si>
  <si>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</si>
  <si>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</si>
  <si>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</si>
  <si>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</si>
  <si>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</si>
  <si>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</si>
  <si>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</si>
  <si>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</si>
  <si>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</si>
  <si>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</si>
  <si>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</si>
  <si>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</si>
  <si>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</si>
  <si>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</si>
  <si>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</si>
  <si>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</si>
  <si>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</si>
  <si>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</si>
  <si>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</si>
  <si>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</si>
  <si>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</si>
  <si>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</si>
  <si>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</si>
  <si>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</si>
  <si>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</si>
  <si>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</si>
  <si>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</si>
  <si>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</si>
  <si>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</si>
  <si>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</si>
  <si>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</si>
  <si>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</si>
  <si>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</si>
  <si>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</si>
  <si>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</si>
  <si>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</si>
  <si>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</si>
  <si>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</si>
  <si>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</si>
  <si>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</si>
  <si>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</si>
  <si>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</si>
  <si>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</si>
  <si>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</si>
  <si>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</si>
  <si>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</si>
  <si>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</si>
  <si>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</si>
  <si>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</si>
  <si>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</si>
  <si>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</si>
  <si>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</si>
  <si>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</si>
  <si>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</si>
  <si>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</si>
  <si>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</si>
  <si>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</si>
  <si>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</si>
  <si>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</si>
  <si>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</si>
  <si>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</si>
  <si>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</si>
  <si>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</si>
  <si>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</si>
  <si>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</si>
  <si>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</si>
  <si>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</si>
  <si>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</si>
  <si>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</si>
  <si>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</si>
  <si>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</si>
  <si>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</si>
  <si>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</si>
  <si>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</si>
  <si>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</si>
  <si>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</si>
  <si>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</si>
  <si>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</si>
  <si>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</si>
  <si>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</si>
  <si>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</si>
  <si>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</si>
  <si>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</si>
  <si>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</si>
  <si>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</si>
  <si>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</si>
  <si>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</si>
  <si>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</si>
  <si>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</si>
  <si>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</si>
  <si>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</si>
  <si>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</si>
  <si>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</si>
  <si>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</si>
  <si>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</si>
  <si>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</si>
  <si>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</si>
  <si>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</si>
  <si>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</si>
  <si>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</si>
  <si>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</si>
  <si>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</si>
  <si>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</si>
  <si>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</si>
  <si>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</si>
  <si>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</si>
  <si>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</si>
  <si>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</si>
  <si>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</si>
  <si>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</si>
  <si>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</si>
  <si>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</si>
  <si>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</si>
  <si>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</si>
  <si>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</si>
  <si>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</si>
  <si>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</si>
  <si>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</si>
  <si>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</si>
  <si>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</si>
  <si>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</si>
  <si>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</si>
  <si>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</si>
  <si>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</si>
  <si>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</si>
  <si>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</si>
  <si>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</si>
  <si>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</si>
  <si>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</si>
  <si>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</si>
  <si>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</si>
  <si>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</si>
  <si>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</si>
  <si>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</si>
  <si>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</si>
  <si>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</si>
  <si>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</si>
  <si>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</si>
  <si>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</si>
  <si>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</si>
  <si>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</si>
  <si>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</si>
  <si>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</si>
  <si>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</si>
  <si>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</si>
  <si>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</si>
  <si>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</si>
  <si>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</si>
  <si>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</si>
  <si>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</si>
  <si>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</si>
  <si>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</si>
  <si>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</si>
  <si>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</si>
  <si>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</si>
  <si>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</si>
  <si>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</si>
  <si>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</si>
  <si>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</si>
  <si>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</si>
  <si>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</si>
  <si>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</si>
  <si>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</si>
  <si>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</si>
  <si>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</si>
  <si>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</si>
  <si>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</si>
  <si>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</si>
  <si>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</si>
  <si>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</si>
  <si>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</si>
  <si>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</si>
  <si>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</si>
  <si>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</si>
  <si>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</si>
  <si>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</si>
  <si>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</si>
  <si>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</si>
  <si>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</si>
  <si>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</si>
  <si>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</si>
  <si>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</si>
  <si>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</si>
  <si>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</si>
  <si>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</si>
  <si>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</si>
  <si>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</si>
  <si>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</si>
  <si>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</si>
  <si>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</si>
  <si>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</si>
  <si>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</si>
  <si>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</si>
  <si>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</si>
  <si>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</si>
  <si>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</si>
  <si>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</si>
  <si>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</si>
  <si>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</si>
  <si>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</si>
  <si>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</si>
  <si>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</si>
  <si>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</si>
  <si>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</si>
  <si>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</si>
  <si>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</si>
  <si>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</si>
  <si>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</si>
  <si>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</si>
  <si>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</si>
  <si>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</si>
  <si>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</si>
  <si>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</si>
  <si>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</si>
  <si>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</si>
  <si>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</si>
  <si>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</si>
  <si>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</si>
  <si>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</si>
  <si>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</si>
  <si>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</si>
  <si>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</si>
  <si>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</si>
  <si>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</si>
  <si>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</si>
  <si>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</si>
  <si>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</si>
  <si>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</si>
  <si>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</si>
  <si>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</si>
  <si>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</si>
  <si>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</si>
  <si>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</si>
  <si>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</si>
  <si>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</si>
  <si>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</si>
  <si>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</si>
  <si>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</si>
  <si>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</si>
  <si>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</si>
  <si>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</si>
  <si>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</si>
  <si>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</si>
  <si>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</si>
  <si>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</si>
  <si>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</si>
  <si>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</si>
  <si>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</si>
  <si>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</si>
  <si>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</si>
  <si>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</si>
  <si>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</si>
  <si>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</si>
  <si>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</si>
  <si>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</si>
  <si>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</si>
  <si>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</si>
  <si>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</si>
  <si>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</si>
  <si>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</si>
  <si>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</si>
  <si>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</si>
  <si>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</si>
  <si>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</si>
  <si>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</si>
  <si>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</si>
  <si>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</si>
  <si>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</si>
  <si>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</si>
  <si>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</si>
  <si>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</si>
  <si>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</si>
  <si>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</si>
  <si>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</si>
  <si>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</si>
  <si>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</si>
  <si>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</si>
  <si>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</si>
  <si>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</si>
  <si>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</si>
  <si>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</si>
  <si>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</si>
  <si>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</si>
  <si>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</si>
  <si>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</si>
  <si>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</si>
  <si>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</si>
  <si>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</si>
  <si>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</si>
  <si>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</si>
  <si>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</si>
  <si>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</si>
  <si>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</si>
  <si>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</si>
  <si>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</si>
  <si>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</si>
  <si>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</si>
  <si>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</si>
  <si>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</si>
  <si>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</si>
  <si>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</si>
  <si>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</si>
  <si>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</si>
  <si>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</si>
  <si>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</si>
  <si>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</si>
  <si>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</si>
  <si>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</si>
  <si>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</si>
  <si>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</si>
  <si>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</si>
  <si>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</si>
  <si>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</si>
  <si>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</si>
  <si>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</si>
  <si>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</si>
  <si>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</si>
  <si>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</si>
  <si>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</si>
  <si>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</si>
  <si>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</si>
  <si>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</si>
  <si>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</si>
  <si>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</si>
  <si>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</si>
  <si>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</si>
  <si>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</si>
  <si>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</si>
  <si>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</si>
  <si>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</si>
  <si>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</si>
  <si>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</si>
  <si>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</si>
  <si>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</si>
  <si>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</si>
  <si>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</si>
  <si>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</si>
  <si>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</si>
  <si>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</si>
  <si>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</si>
  <si>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</si>
  <si>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</si>
  <si>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</si>
  <si>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</si>
  <si>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</si>
  <si>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</si>
  <si>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</si>
  <si>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</si>
  <si>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</si>
  <si>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</si>
  <si>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</si>
  <si>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</si>
  <si>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</si>
  <si>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</si>
  <si>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</si>
  <si>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</si>
  <si>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</si>
  <si>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</si>
  <si>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</si>
  <si>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</si>
  <si>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</si>
  <si>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</si>
  <si>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</si>
  <si>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</si>
  <si>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</si>
  <si>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</si>
  <si>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</si>
  <si>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</si>
  <si>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</si>
  <si>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</si>
  <si>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</si>
  <si>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</si>
  <si>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</si>
  <si>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</si>
  <si>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</si>
  <si>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</si>
  <si>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</si>
  <si>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</si>
  <si>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</si>
  <si>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</si>
  <si>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</si>
  <si>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</si>
  <si>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</si>
  <si>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</si>
  <si>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</si>
  <si>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</si>
  <si>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</si>
  <si>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</si>
  <si>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</si>
  <si>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</si>
  <si>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</si>
  <si>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</si>
  <si>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</si>
  <si>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</si>
  <si>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</si>
  <si>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</si>
  <si>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</si>
  <si>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</si>
  <si>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</si>
  <si>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</si>
  <si>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</si>
  <si>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</si>
  <si>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</si>
  <si>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</si>
  <si>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</si>
  <si>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</si>
  <si>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</si>
  <si>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</si>
  <si>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</si>
  <si>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</si>
  <si>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</si>
  <si>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</si>
  <si>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</si>
  <si>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</si>
  <si>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</si>
  <si>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</si>
  <si>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</si>
  <si>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</si>
  <si>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</si>
  <si>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</si>
  <si>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</si>
  <si>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</si>
  <si>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</si>
  <si>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</si>
  <si>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</si>
  <si>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</si>
  <si>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</si>
  <si>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</si>
  <si>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</si>
  <si>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</si>
  <si>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</si>
  <si>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</si>
  <si>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</si>
  <si>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</si>
  <si>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</si>
  <si>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</si>
  <si>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</si>
  <si>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</si>
  <si>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</si>
  <si>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</si>
  <si>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</si>
  <si>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</si>
  <si>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</si>
  <si>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</si>
  <si>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</si>
  <si>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</si>
  <si>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</si>
  <si>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</si>
  <si>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</si>
  <si>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</si>
  <si>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</si>
  <si>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</si>
  <si>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</si>
  <si>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</si>
  <si>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</si>
  <si>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</si>
  <si>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</si>
  <si>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</si>
  <si>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</si>
  <si>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</si>
  <si>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</si>
  <si>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</si>
  <si>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</si>
  <si>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</si>
  <si>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</si>
  <si>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</si>
  <si>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</si>
  <si>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</si>
  <si>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</si>
  <si>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</si>
  <si>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</si>
  <si>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</si>
  <si>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</si>
  <si>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</si>
  <si>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</si>
  <si>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</si>
  <si>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</si>
  <si>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</si>
  <si>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</si>
  <si>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</si>
  <si>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</si>
  <si>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</si>
  <si>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</si>
  <si>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</si>
  <si>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</si>
  <si>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</si>
  <si>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</si>
  <si>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</si>
  <si>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</si>
  <si>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</si>
  <si>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</si>
  <si>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</si>
  <si>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</si>
  <si>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</si>
  <si>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</si>
  <si>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</si>
  <si>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</si>
  <si>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</si>
  <si>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</si>
  <si>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</si>
  <si>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</si>
  <si>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</si>
  <si>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</si>
  <si>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</si>
  <si>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</si>
  <si>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</si>
  <si>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</si>
  <si>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</si>
  <si>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</si>
  <si>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</si>
  <si>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</si>
  <si>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</si>
  <si>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</si>
  <si>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</si>
  <si>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</si>
  <si>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</si>
  <si>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</si>
  <si>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</si>
  <si>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</si>
  <si>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</si>
  <si>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</si>
  <si>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</si>
  <si>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</si>
  <si>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</si>
  <si>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</si>
  <si>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</si>
  <si>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</si>
  <si>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</si>
  <si>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</si>
  <si>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</si>
  <si>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</si>
  <si>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</si>
  <si>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</si>
  <si>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</si>
  <si>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</si>
  <si>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</si>
  <si>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</si>
  <si>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</si>
  <si>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</si>
  <si>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</si>
  <si>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</si>
  <si>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</si>
  <si>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</si>
  <si>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</si>
  <si>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</si>
  <si>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</si>
  <si>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</si>
  <si>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</si>
  <si>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</si>
  <si>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</si>
  <si>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</si>
  <si>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</si>
  <si>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</si>
  <si>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</si>
  <si>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</si>
  <si>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</si>
  <si>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</si>
  <si>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</si>
  <si>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</si>
  <si>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</si>
  <si>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</si>
  <si>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</si>
  <si>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</si>
  <si>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</si>
  <si>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</si>
  <si>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</si>
  <si>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</si>
  <si>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</si>
  <si>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</si>
  <si>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</si>
  <si>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</si>
  <si>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</si>
  <si>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</si>
  <si>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</si>
  <si>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</si>
  <si>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</si>
  <si>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</si>
  <si>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</si>
  <si>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</si>
  <si>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</si>
  <si>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</si>
  <si>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</si>
  <si>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</si>
  <si>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</si>
  <si>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</si>
  <si>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</si>
  <si>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</si>
  <si>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</si>
  <si>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</si>
  <si>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</si>
  <si>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</si>
  <si>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</si>
  <si>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</si>
  <si>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</si>
  <si>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</si>
  <si>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</si>
  <si>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</si>
  <si>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</si>
  <si>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</si>
  <si>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</si>
  <si>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</si>
  <si>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</si>
  <si>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</si>
  <si>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</si>
  <si>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</si>
  <si>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</si>
  <si>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</si>
  <si>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</si>
  <si>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</si>
  <si>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</si>
  <si>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</si>
  <si>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</si>
  <si>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</si>
  <si>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</si>
  <si>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</si>
  <si>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</si>
  <si>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</si>
  <si>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</si>
  <si>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</si>
  <si>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</si>
  <si>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</si>
  <si>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</si>
  <si>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</si>
  <si>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</si>
  <si>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</si>
  <si>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</si>
  <si>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</si>
  <si>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</si>
  <si>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</si>
  <si>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</si>
  <si>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</si>
  <si>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</si>
  <si>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</si>
  <si>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</si>
  <si>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</si>
  <si>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</si>
  <si>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</si>
  <si>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</si>
  <si>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</si>
  <si>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</si>
  <si>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</si>
  <si>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</si>
  <si>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</si>
  <si>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</si>
  <si>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</si>
  <si>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</si>
  <si>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</si>
  <si>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</si>
  <si>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</si>
  <si>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</si>
  <si>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</si>
  <si>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</si>
  <si>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</si>
  <si>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</si>
  <si>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</si>
  <si>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</si>
  <si>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</si>
  <si>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</si>
  <si>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</si>
  <si>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</si>
  <si>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</si>
  <si>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</si>
  <si>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</si>
  <si>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</si>
  <si>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</si>
  <si>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</si>
  <si>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</si>
  <si>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</si>
  <si>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</si>
  <si>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</si>
  <si>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</si>
  <si>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</si>
  <si>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</si>
  <si>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</si>
  <si>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</si>
  <si>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</si>
  <si>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</si>
  <si>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</si>
  <si>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</si>
  <si>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</si>
  <si>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</si>
  <si>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</si>
  <si>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</si>
  <si>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</si>
  <si>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</si>
  <si>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</si>
  <si>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</si>
  <si>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</si>
  <si>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</si>
  <si>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</si>
  <si>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</si>
  <si>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</si>
  <si>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</si>
  <si>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</si>
  <si>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</si>
  <si>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</si>
  <si>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</si>
  <si>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</si>
  <si>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</si>
  <si>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</si>
  <si>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</si>
  <si>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</si>
  <si>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</si>
  <si>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</si>
  <si>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</si>
  <si>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</si>
  <si>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</si>
  <si>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</si>
  <si>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</si>
  <si>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</si>
  <si>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</si>
  <si>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</si>
  <si>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</si>
  <si>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</si>
  <si>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</si>
  <si>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</si>
  <si>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</si>
  <si>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</si>
  <si>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</si>
  <si>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</si>
  <si>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</si>
  <si>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</si>
  <si>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</si>
  <si>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</si>
  <si>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</si>
  <si>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</si>
  <si>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</si>
  <si>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</si>
  <si>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</si>
  <si>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</si>
  <si>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</si>
  <si>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</si>
  <si>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</si>
  <si>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</si>
  <si>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</si>
  <si>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</si>
  <si>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</si>
  <si>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</si>
  <si>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</si>
  <si>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</si>
  <si>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</si>
  <si>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</si>
  <si>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</si>
  <si>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</si>
  <si>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</si>
  <si>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</si>
  <si>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</si>
  <si>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</si>
  <si>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</si>
  <si>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</si>
  <si>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</si>
  <si>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</si>
  <si>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</si>
  <si>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</si>
  <si>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</si>
  <si>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</si>
  <si>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</si>
  <si>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</si>
  <si>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</si>
  <si>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</si>
  <si>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</si>
  <si>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</si>
  <si>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</si>
  <si>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</si>
  <si>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</si>
  <si>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</si>
  <si>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</si>
  <si>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</si>
  <si>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</si>
  <si>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</si>
  <si>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</si>
  <si>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</si>
  <si>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</si>
  <si>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</si>
  <si>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</si>
  <si>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</si>
  <si>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</si>
  <si>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</si>
  <si>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</si>
  <si>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</si>
  <si>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</si>
  <si>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</si>
  <si>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</si>
  <si>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</si>
  <si>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</si>
  <si>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</si>
  <si>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</si>
  <si>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</si>
  <si>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</si>
  <si>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</si>
  <si>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</si>
  <si>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</si>
  <si>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</si>
  <si>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</si>
  <si>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</si>
  <si>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</si>
  <si>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</si>
  <si>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</si>
  <si>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</si>
  <si>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</si>
  <si>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</si>
  <si>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</si>
  <si>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</si>
  <si>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</si>
  <si>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</si>
  <si>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</si>
  <si>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</si>
  <si>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</si>
  <si>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</si>
  <si>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</si>
  <si>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</si>
  <si>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</si>
  <si>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</si>
  <si>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</si>
  <si>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</si>
  <si>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</si>
  <si>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</si>
  <si>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</si>
  <si>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</si>
  <si>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</si>
  <si>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</si>
  <si>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</si>
  <si>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</si>
  <si>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</si>
  <si>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</si>
  <si>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</si>
  <si>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</si>
  <si>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</si>
  <si>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</si>
  <si>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</si>
  <si>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</si>
  <si>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</si>
  <si>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</si>
  <si>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</si>
  <si>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</si>
  <si>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</si>
  <si>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</si>
  <si>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</si>
  <si>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</si>
  <si>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</si>
  <si>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</si>
  <si>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</si>
  <si>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</si>
  <si>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</si>
  <si>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</si>
  <si>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</si>
  <si>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</si>
  <si>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</si>
  <si>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</si>
  <si>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</si>
  <si>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</si>
  <si>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</si>
  <si>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</si>
  <si>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</si>
  <si>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</si>
  <si>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</si>
  <si>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</si>
  <si>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</si>
  <si>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</si>
  <si>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</si>
  <si>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</si>
  <si>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</si>
  <si>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</si>
  <si>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</si>
  <si>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</si>
  <si>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</si>
  <si>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</si>
  <si>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</si>
  <si>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</si>
  <si>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</si>
  <si>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</si>
  <si>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</si>
  <si>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</si>
  <si>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</si>
  <si>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</si>
  <si>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</si>
  <si>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</si>
  <si>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</si>
  <si>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</si>
  <si>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</si>
  <si>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</si>
  <si>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</si>
  <si>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</si>
  <si>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</si>
  <si>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</si>
  <si>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</si>
  <si>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</si>
  <si>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</si>
  <si>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</si>
  <si>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</si>
  <si>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</si>
  <si>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</si>
  <si>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</si>
  <si>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</si>
  <si>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</si>
  <si>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</si>
  <si>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</si>
  <si>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</si>
  <si>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</si>
  <si>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</si>
  <si>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</si>
  <si>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</si>
  <si>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</si>
  <si>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</si>
  <si>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</si>
  <si>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</si>
  <si>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</si>
  <si>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</si>
  <si>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</si>
  <si>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</si>
  <si>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</si>
  <si>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</si>
  <si>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</si>
  <si>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</si>
  <si>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</si>
  <si>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</si>
  <si>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</si>
  <si>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</si>
  <si>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</si>
  <si>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</si>
  <si>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</si>
  <si>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</si>
  <si>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</si>
  <si>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</si>
  <si>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</si>
  <si>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</si>
  <si>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</si>
  <si>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</si>
  <si>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</si>
  <si>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</si>
  <si>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</si>
  <si>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</si>
  <si>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</si>
  <si>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</si>
  <si>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</si>
  <si>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</si>
  <si>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</si>
  <si>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</si>
  <si>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</si>
  <si>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</si>
  <si>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</si>
  <si>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</si>
  <si>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</si>
  <si>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</si>
  <si>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</si>
  <si>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</si>
  <si>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</si>
  <si>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</si>
  <si>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</si>
  <si>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</si>
  <si>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</si>
  <si>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</si>
  <si>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</si>
  <si>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</si>
  <si>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</si>
  <si>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</si>
  <si>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</si>
  <si>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</si>
  <si>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</si>
  <si>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</si>
  <si>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</si>
  <si>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</si>
  <si>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</si>
  <si>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</si>
  <si>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</si>
  <si>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</si>
  <si>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</si>
  <si>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</si>
  <si>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</si>
  <si>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</si>
  <si>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</si>
  <si>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</si>
  <si>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</si>
  <si>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</si>
  <si>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</si>
  <si>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</si>
  <si>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</si>
  <si>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</si>
  <si>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</si>
  <si>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</si>
  <si>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</si>
  <si>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</si>
  <si>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</si>
  <si>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</si>
  <si>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</si>
  <si>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</si>
  <si>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</si>
  <si>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</si>
  <si>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</si>
  <si>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</si>
  <si>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</si>
  <si>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</si>
  <si>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</si>
  <si>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</si>
  <si>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</si>
  <si>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</si>
  <si>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</si>
  <si>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</si>
  <si>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</si>
  <si>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</si>
  <si>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</si>
  <si>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</si>
  <si>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</si>
  <si>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</si>
  <si>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</si>
  <si>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</si>
  <si>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</si>
  <si>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</si>
  <si>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</si>
  <si>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</si>
  <si>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</si>
  <si>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</si>
  <si>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</si>
  <si>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</si>
  <si>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</si>
  <si>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</si>
  <si>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</si>
  <si>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</si>
  <si>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</si>
  <si>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</si>
  <si>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</si>
  <si>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</si>
  <si>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</si>
  <si>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</si>
  <si>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</si>
  <si>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</si>
  <si>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</si>
  <si>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</si>
  <si>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</si>
  <si>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</si>
  <si>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</si>
  <si>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</si>
  <si>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</si>
  <si>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</si>
  <si>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</si>
  <si>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</si>
  <si>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</si>
  <si>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</si>
  <si>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</si>
  <si>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</si>
  <si>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</si>
  <si>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</si>
  <si>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</si>
  <si>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</si>
  <si>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</si>
  <si>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</si>
  <si>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</si>
  <si>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</si>
  <si>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</si>
  <si>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</si>
  <si>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</si>
  <si>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</si>
  <si>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</si>
  <si>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</si>
  <si>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</si>
  <si>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</si>
  <si>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</si>
  <si>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</si>
  <si>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</si>
  <si>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</si>
  <si>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</si>
  <si>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</si>
  <si>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</si>
  <si>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</si>
  <si>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</si>
  <si>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</si>
  <si>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</si>
  <si>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</si>
  <si>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</si>
  <si>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</si>
  <si>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</si>
  <si>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</si>
  <si>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</si>
  <si>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</si>
  <si>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</si>
  <si>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</si>
  <si>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</si>
  <si>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</si>
  <si>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</si>
  <si>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</si>
  <si>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</si>
  <si>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</si>
  <si>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</si>
  <si>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</si>
  <si>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</si>
  <si>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</si>
  <si>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</si>
  <si>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</si>
  <si>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</si>
  <si>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</si>
  <si>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</si>
  <si>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</si>
  <si>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</si>
  <si>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</si>
  <si>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</si>
  <si>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</si>
  <si>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</si>
  <si>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</si>
  <si>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</si>
  <si>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</si>
  <si>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</si>
  <si>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</si>
  <si>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</si>
  <si>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</si>
  <si>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</si>
  <si>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</si>
  <si>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</si>
  <si>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</si>
  <si>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</si>
  <si>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</si>
  <si>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</si>
  <si>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</si>
  <si>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</si>
  <si>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</si>
  <si>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</si>
  <si>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</si>
  <si>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</si>
  <si>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</si>
  <si>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</si>
  <si>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</si>
  <si>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</si>
  <si>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</si>
  <si>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</si>
  <si>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</si>
  <si>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</si>
  <si>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</si>
  <si>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</si>
  <si>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</si>
  <si>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</si>
  <si>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</si>
  <si>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</si>
  <si>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</si>
  <si>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</si>
  <si>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</si>
  <si>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</si>
  <si>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</si>
  <si>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</si>
  <si>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</si>
  <si>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</si>
  <si>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</si>
  <si>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</si>
  <si>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</si>
  <si>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</si>
  <si>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</si>
  <si>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</si>
  <si>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</si>
  <si>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</si>
  <si>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</si>
  <si>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</si>
  <si>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</si>
  <si>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</si>
  <si>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</si>
  <si>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</si>
  <si>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</si>
  <si>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</si>
  <si>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</si>
  <si>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</si>
  <si>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</si>
  <si>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</si>
  <si>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</si>
  <si>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</si>
  <si>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</si>
  <si>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</si>
  <si>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</si>
  <si>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</si>
  <si>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</si>
  <si>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</si>
  <si>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</si>
  <si>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</si>
  <si>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</si>
  <si>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</si>
  <si>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</si>
  <si>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</si>
  <si>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</si>
  <si>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</si>
  <si>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</si>
  <si>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</si>
  <si>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</si>
  <si>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</si>
  <si>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</si>
  <si>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</si>
  <si>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</si>
  <si>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</si>
  <si>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</si>
  <si>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</si>
  <si>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</si>
  <si>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</si>
  <si>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</si>
  <si>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</si>
  <si>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</si>
  <si>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</si>
  <si>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</si>
  <si>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</si>
  <si>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</si>
  <si>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</si>
  <si>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</si>
  <si>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</si>
  <si>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</si>
  <si>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</si>
  <si>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</si>
  <si>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</si>
  <si>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</si>
  <si>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</si>
  <si>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</si>
  <si>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</si>
  <si>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</si>
  <si>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</si>
  <si>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</si>
  <si>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</si>
  <si>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</si>
  <si>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</si>
  <si>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</si>
  <si>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</si>
  <si>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</si>
  <si>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</si>
  <si>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</si>
  <si>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</si>
  <si>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</si>
  <si>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</si>
  <si>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</si>
  <si>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</si>
  <si>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</si>
  <si>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</si>
  <si>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</si>
  <si>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</si>
  <si>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</si>
  <si>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</si>
  <si>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</si>
  <si>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</si>
  <si>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</si>
  <si>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</si>
  <si>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</si>
  <si>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</si>
  <si>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</si>
  <si>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</si>
  <si>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</si>
  <si>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</si>
  <si>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</si>
  <si>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</si>
  <si>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</si>
  <si>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</si>
  <si>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</si>
  <si>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</si>
  <si>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</si>
  <si>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</si>
  <si>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</si>
  <si>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</si>
  <si>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</si>
  <si>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</si>
  <si>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</si>
  <si>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</si>
  <si>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</si>
  <si>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</si>
  <si>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</si>
  <si>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</si>
  <si>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</si>
  <si>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</si>
  <si>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</si>
  <si>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</si>
  <si>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</si>
  <si>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</si>
  <si>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</si>
  <si>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</si>
  <si>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</si>
  <si>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</si>
  <si>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</si>
  <si>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</si>
  <si>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</si>
  <si>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</si>
  <si>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</si>
  <si>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</si>
  <si>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</si>
  <si>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</si>
  <si>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</si>
  <si>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</si>
  <si>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</si>
  <si>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</si>
  <si>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</si>
  <si>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</si>
  <si>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</si>
  <si>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</si>
  <si>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</si>
  <si>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</si>
  <si>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</si>
  <si>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</si>
  <si>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</si>
  <si>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</si>
  <si>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</si>
  <si>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</si>
  <si>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</si>
  <si>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</si>
  <si>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</si>
  <si>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</si>
  <si>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</si>
  <si>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</si>
  <si>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</si>
  <si>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</si>
  <si>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</si>
  <si>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</si>
  <si>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</si>
  <si>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</si>
  <si>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</si>
  <si>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</si>
  <si>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</si>
  <si>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</si>
  <si>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</si>
  <si>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</si>
  <si>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</si>
  <si>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</si>
  <si>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</si>
  <si>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</si>
  <si>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</si>
  <si>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</si>
  <si>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</si>
  <si>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</si>
  <si>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</si>
  <si>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</si>
  <si>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</si>
  <si>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</si>
  <si>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</si>
  <si>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</si>
  <si>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</si>
  <si>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</si>
  <si>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</si>
  <si>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</si>
  <si>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</si>
  <si>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</si>
  <si>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</si>
  <si>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</si>
  <si>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</si>
  <si>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</si>
  <si>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</si>
  <si>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</si>
  <si>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</si>
  <si>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</si>
  <si>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</si>
  <si>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</si>
  <si>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</si>
  <si>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</si>
  <si>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</si>
  <si>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</si>
  <si>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</si>
  <si>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</si>
  <si>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</si>
  <si>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</si>
  <si>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</si>
  <si>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</si>
  <si>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</si>
  <si>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</si>
  <si>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</si>
  <si>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</si>
  <si>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</si>
  <si>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</si>
  <si>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</si>
  <si>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</si>
  <si>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</si>
  <si>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</si>
  <si>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</si>
  <si>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</si>
  <si>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</si>
  <si>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</si>
  <si>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</si>
  <si>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</si>
  <si>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</si>
  <si>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</si>
  <si>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</si>
  <si>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</si>
  <si>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</si>
  <si>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</si>
  <si>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</si>
  <si>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</si>
  <si>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</si>
  <si>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</si>
  <si>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</si>
  <si>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</si>
  <si>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</si>
  <si>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</si>
  <si>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</si>
  <si>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</si>
  <si>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</si>
  <si>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</si>
  <si>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</si>
  <si>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</si>
  <si>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</si>
  <si>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</si>
  <si>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</si>
  <si>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</si>
  <si>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</si>
  <si>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</si>
  <si>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</si>
  <si>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</si>
  <si>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</si>
  <si>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</si>
  <si>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</si>
  <si>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</si>
  <si>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</si>
  <si>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</si>
  <si>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</si>
  <si>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</si>
  <si>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</si>
  <si>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</si>
  <si>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</si>
  <si>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</si>
  <si>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</si>
  <si>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</si>
  <si>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</si>
  <si>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</si>
  <si>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</si>
  <si>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</si>
  <si>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</si>
  <si>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</si>
  <si>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</si>
  <si>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</si>
  <si>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</si>
  <si>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</si>
  <si>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</si>
  <si>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</si>
  <si>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</si>
  <si>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</si>
  <si>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</si>
  <si>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</si>
  <si>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</si>
  <si>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</si>
  <si>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</si>
  <si>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</si>
  <si>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</si>
  <si>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</si>
  <si>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</si>
  <si>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</si>
  <si>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</si>
  <si>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</si>
  <si>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</si>
  <si>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</si>
  <si>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</si>
  <si>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</si>
  <si>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</si>
  <si>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</si>
  <si>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</si>
  <si>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</si>
  <si>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</si>
  <si>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</si>
  <si>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</si>
  <si>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</si>
  <si>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</si>
  <si>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</si>
  <si>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</si>
  <si>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</si>
  <si>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</si>
  <si>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</si>
  <si>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</si>
  <si>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</si>
  <si>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</si>
  <si>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</si>
  <si>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</si>
  <si>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</si>
  <si>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</si>
  <si>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</si>
  <si>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</si>
  <si>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</si>
  <si>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</si>
  <si>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</si>
  <si>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</si>
  <si>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</si>
  <si>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</si>
  <si>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</si>
  <si>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</si>
  <si>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</si>
  <si>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</si>
  <si>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</si>
  <si>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</si>
  <si>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</si>
  <si>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</si>
  <si>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</si>
  <si>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</si>
  <si>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</si>
  <si>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</si>
  <si>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</si>
  <si>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</si>
  <si>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</si>
  <si>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</si>
  <si>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</si>
  <si>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</si>
  <si>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</si>
  <si>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</si>
  <si>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</si>
  <si>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</si>
  <si>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</si>
  <si>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</si>
  <si>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</si>
  <si>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</si>
  <si>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</si>
  <si>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</si>
  <si>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</si>
  <si>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</si>
  <si>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</si>
  <si>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</si>
  <si>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</si>
  <si>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</si>
  <si>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</si>
  <si>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</si>
  <si>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</si>
  <si>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</si>
  <si>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</si>
  <si>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</si>
  <si>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</si>
  <si>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</si>
  <si>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</si>
  <si>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</si>
  <si>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</si>
  <si>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</si>
  <si>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</si>
  <si>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</si>
  <si>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</si>
  <si>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</si>
  <si>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</si>
  <si>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</si>
  <si>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</si>
  <si>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</si>
  <si>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</si>
  <si>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</si>
  <si>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</si>
  <si>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</si>
  <si>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</si>
  <si>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</si>
  <si>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</si>
  <si>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</si>
  <si>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</si>
  <si>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</si>
  <si>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</si>
  <si>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</si>
  <si>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</si>
  <si>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</si>
  <si>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</si>
  <si>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</si>
  <si>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</si>
  <si>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</si>
  <si>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</si>
  <si>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</si>
  <si>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</si>
  <si>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</si>
  <si>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</si>
  <si>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</si>
  <si>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</si>
  <si>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</si>
  <si>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</si>
  <si>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</si>
  <si>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</si>
  <si>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</si>
  <si>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</si>
  <si>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</si>
  <si>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</si>
  <si>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</si>
  <si>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</si>
  <si>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</si>
  <si>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</si>
  <si>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</si>
  <si>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</si>
  <si>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</si>
  <si>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</si>
  <si>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</si>
  <si>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</si>
  <si>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</si>
  <si>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</si>
  <si>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</si>
  <si>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</si>
  <si>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</si>
  <si>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</si>
  <si>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</si>
  <si>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</si>
  <si>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</si>
  <si>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</si>
  <si>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</si>
  <si>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</si>
  <si>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</si>
  <si>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</si>
  <si>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</si>
  <si>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</si>
  <si>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</si>
  <si>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</si>
  <si>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</si>
  <si>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</si>
  <si>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</si>
  <si>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</si>
  <si>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</si>
  <si>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</si>
  <si>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</si>
  <si>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</si>
  <si>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</si>
  <si>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</si>
  <si>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</si>
  <si>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</si>
  <si>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</si>
  <si>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</si>
  <si>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</si>
  <si>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</si>
  <si>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</si>
  <si>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</si>
  <si>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</si>
  <si>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</si>
  <si>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</si>
  <si>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</si>
  <si>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</si>
  <si>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</si>
  <si>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</si>
  <si>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</si>
  <si>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</si>
  <si>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</si>
  <si>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</si>
  <si>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</si>
  <si>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</si>
  <si>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</si>
  <si>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</si>
  <si>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</si>
  <si>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</si>
  <si>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</si>
  <si>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</si>
  <si>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</si>
  <si>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</si>
  <si>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</si>
  <si>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</si>
  <si>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</si>
  <si>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</si>
  <si>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</si>
  <si>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</si>
  <si>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</si>
  <si>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</si>
  <si>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</si>
  <si>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</si>
  <si>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</si>
  <si>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</si>
  <si>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</si>
  <si>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</si>
  <si>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</si>
  <si>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</si>
  <si>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</si>
  <si>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</si>
  <si>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</si>
  <si>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</si>
  <si>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</si>
  <si>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</si>
  <si>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</si>
  <si>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</si>
  <si>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</si>
  <si>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</si>
  <si>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</si>
  <si>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</si>
  <si>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</si>
  <si>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</si>
  <si>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</si>
  <si>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</si>
  <si>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</si>
  <si>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</si>
  <si>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</si>
  <si>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</si>
  <si>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</si>
  <si>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</si>
  <si>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</si>
  <si>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</si>
  <si>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</si>
  <si>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</si>
  <si>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</si>
  <si>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</si>
  <si>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</si>
  <si>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</si>
  <si>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</si>
  <si>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</si>
  <si>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</si>
  <si>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</si>
  <si>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</si>
  <si>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</si>
  <si>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</si>
  <si>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</si>
  <si>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</si>
  <si>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</si>
  <si>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</si>
  <si>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</si>
  <si>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</si>
  <si>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</si>
  <si>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</si>
  <si>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</si>
  <si>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</si>
  <si>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</si>
  <si>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</si>
  <si>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</si>
  <si>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</si>
  <si>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</si>
  <si>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</si>
  <si>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</si>
  <si>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</si>
  <si>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</si>
  <si>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</si>
  <si>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</si>
  <si>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</si>
  <si>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</si>
  <si>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</si>
  <si>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</si>
  <si>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</si>
  <si>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</si>
  <si>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</si>
  <si>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</si>
  <si>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</si>
  <si>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</si>
  <si>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</si>
  <si>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</si>
  <si>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</si>
  <si>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</si>
  <si>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</si>
  <si>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</si>
  <si>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</si>
  <si>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</si>
  <si>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</si>
  <si>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</si>
  <si>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</si>
  <si>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</si>
  <si>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</si>
  <si>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</si>
  <si>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</si>
  <si>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</si>
  <si>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</si>
  <si>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</si>
  <si>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</si>
  <si>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</si>
  <si>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</si>
  <si>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</si>
  <si>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</si>
  <si>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</si>
  <si>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</si>
  <si>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</si>
  <si>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</si>
  <si>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</si>
  <si>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</si>
  <si>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</si>
  <si>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</si>
  <si>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</si>
  <si>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</si>
  <si>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</si>
  <si>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</si>
  <si>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</si>
  <si>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</si>
  <si>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</si>
  <si>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</si>
  <si>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</si>
  <si>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</si>
  <si>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</si>
  <si>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</si>
  <si>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</si>
  <si>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</si>
  <si>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</si>
  <si>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</si>
  <si>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</si>
  <si>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</si>
  <si>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</si>
  <si>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</si>
  <si>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</si>
  <si>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</si>
  <si>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</si>
  <si>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</si>
  <si>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</si>
  <si>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</si>
  <si>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</si>
  <si>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</si>
  <si>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</si>
  <si>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</si>
  <si>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</si>
  <si>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</si>
  <si>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</si>
  <si>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</si>
  <si>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</si>
  <si>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</si>
  <si>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</si>
  <si>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</si>
  <si>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</si>
  <si>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</si>
  <si>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</si>
  <si>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</si>
  <si>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</si>
  <si>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</si>
  <si>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</si>
  <si>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</si>
  <si>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</si>
  <si>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</si>
  <si>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</si>
  <si>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</si>
  <si>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</si>
  <si>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</si>
  <si>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</si>
  <si>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</si>
  <si>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</si>
  <si>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</si>
  <si>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</si>
  <si>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</si>
  <si>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</si>
  <si>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</si>
  <si>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</si>
  <si>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</si>
  <si>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</si>
  <si>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</si>
  <si>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</si>
  <si>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</si>
  <si>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</si>
  <si>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</si>
  <si>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</si>
  <si>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</si>
  <si>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</si>
  <si>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</si>
  <si>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</si>
  <si>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</si>
  <si>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</si>
  <si>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</si>
  <si>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</si>
  <si>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</si>
  <si>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</si>
  <si>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</si>
  <si>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</si>
  <si>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</si>
  <si>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</si>
  <si>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</si>
  <si>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</si>
  <si>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</si>
  <si>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</si>
  <si>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</si>
  <si>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</si>
  <si>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</si>
  <si>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</si>
  <si>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</si>
  <si>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</si>
  <si>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</si>
  <si>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</si>
  <si>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</si>
  <si>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</si>
  <si>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</si>
  <si>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</si>
  <si>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</si>
  <si>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</si>
  <si>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</si>
  <si>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</si>
  <si>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</si>
  <si>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</si>
  <si>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</si>
  <si>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</si>
  <si>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</si>
  <si>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</si>
  <si>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</si>
  <si>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</si>
  <si>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</si>
  <si>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</si>
  <si>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</si>
  <si>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</si>
  <si>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</si>
  <si>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</si>
  <si>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</si>
  <si>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</si>
  <si>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</si>
  <si>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</si>
  <si>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</si>
  <si>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</si>
  <si>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</si>
  <si>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</si>
  <si>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</si>
  <si>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</si>
  <si>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</si>
  <si>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</si>
  <si>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</si>
  <si>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</si>
  <si>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</si>
  <si>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</si>
  <si>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</si>
  <si>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</si>
  <si>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</si>
  <si>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</si>
  <si>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</si>
  <si>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</si>
  <si>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</si>
  <si>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</si>
  <si>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</si>
  <si>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</si>
  <si>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</si>
  <si>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</si>
  <si>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</si>
  <si>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</si>
  <si>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</si>
  <si>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</si>
  <si>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</si>
  <si>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</si>
  <si>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</si>
  <si>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</si>
  <si>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</si>
  <si>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</si>
  <si>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</si>
  <si>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</si>
  <si>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</si>
  <si>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</si>
  <si>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</si>
  <si>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</si>
  <si>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</si>
  <si>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</si>
  <si>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</si>
  <si>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</si>
  <si>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</si>
  <si>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</si>
  <si>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</si>
  <si>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</si>
  <si>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</si>
  <si>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</si>
  <si>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</si>
  <si>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</si>
  <si>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</si>
  <si>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</si>
  <si>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</si>
  <si>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</si>
  <si>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</si>
  <si>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</si>
  <si>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</si>
  <si>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</si>
  <si>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</si>
  <si>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</si>
  <si>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</si>
  <si>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</si>
  <si>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</si>
  <si>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</si>
  <si>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</si>
  <si>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</si>
  <si>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</si>
  <si>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</si>
  <si>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</si>
  <si>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</si>
  <si>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</si>
  <si>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</si>
  <si>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</si>
  <si>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</si>
  <si>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</si>
  <si>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</si>
  <si>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</si>
  <si>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</si>
  <si>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</si>
  <si>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</si>
  <si>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</si>
  <si>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</si>
  <si>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</si>
  <si>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</si>
  <si>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</si>
  <si>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</si>
  <si>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</si>
  <si>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</si>
  <si>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</si>
  <si>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</si>
  <si>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</si>
  <si>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</si>
  <si>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</si>
  <si>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</si>
  <si>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</si>
  <si>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</si>
  <si>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</si>
  <si>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</si>
  <si>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</si>
  <si>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</si>
  <si>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</si>
  <si>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</si>
  <si>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</si>
  <si>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</si>
  <si>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</si>
  <si>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</si>
  <si>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</si>
  <si>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</si>
  <si>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</si>
  <si>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</si>
  <si>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</si>
  <si>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</si>
  <si>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</si>
  <si>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</si>
  <si>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</si>
  <si>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</si>
  <si>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</si>
  <si>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</si>
  <si>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</si>
  <si>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</si>
  <si>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</si>
  <si>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</si>
  <si>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</si>
  <si>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</si>
  <si>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</si>
  <si>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</si>
  <si>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</si>
  <si>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</si>
  <si>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</si>
  <si>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</si>
  <si>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</si>
  <si>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</si>
  <si>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</si>
  <si>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</si>
  <si>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</si>
  <si>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</si>
  <si>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</si>
  <si>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</si>
  <si>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</si>
  <si>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</si>
  <si>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</si>
  <si>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</si>
  <si>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</si>
  <si>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</si>
  <si>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</si>
  <si>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</si>
  <si>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</si>
  <si>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</si>
  <si>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</si>
  <si>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</si>
  <si>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</si>
  <si>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</si>
  <si>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</si>
  <si>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</si>
  <si>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</si>
  <si>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</si>
  <si>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</si>
  <si>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</si>
  <si>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</si>
  <si>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</si>
  <si>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</si>
  <si>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</si>
  <si>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</si>
  <si>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</si>
  <si>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</si>
  <si>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</si>
  <si>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</si>
  <si>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</si>
  <si>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</si>
  <si>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</si>
  <si>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</si>
  <si>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</si>
  <si>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</si>
  <si>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</si>
  <si>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</si>
  <si>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</si>
  <si>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</si>
  <si>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</si>
  <si>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</si>
  <si>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</si>
  <si>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</si>
  <si>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</si>
  <si>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</si>
  <si>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</si>
  <si>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</si>
  <si>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</si>
  <si>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</si>
  <si>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</si>
  <si>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</si>
  <si>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</si>
  <si>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</si>
  <si>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</si>
  <si>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</si>
  <si>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</si>
  <si>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</si>
  <si>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</si>
  <si>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</si>
  <si>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</si>
  <si>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</si>
  <si>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</si>
  <si>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</si>
  <si>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</si>
  <si>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</si>
  <si>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</si>
  <si>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</si>
  <si>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</si>
  <si>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</si>
  <si>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</si>
  <si>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</si>
  <si>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</si>
  <si>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</si>
  <si>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</si>
  <si>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</si>
  <si>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</si>
  <si>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</si>
  <si>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</si>
  <si>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</si>
  <si>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</si>
  <si>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</si>
  <si>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</si>
  <si>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</si>
  <si>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</si>
  <si>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</si>
  <si>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</si>
  <si>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</si>
  <si>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</si>
  <si>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</si>
  <si>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</si>
  <si>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</si>
  <si>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</si>
  <si>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</si>
  <si>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</si>
  <si>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</si>
  <si>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</si>
  <si>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</si>
  <si>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</si>
  <si>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</si>
  <si>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</si>
  <si>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</si>
  <si>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</si>
  <si>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</si>
  <si>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</si>
  <si>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</si>
  <si>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</si>
  <si>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</si>
  <si>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</si>
  <si>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</si>
  <si>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</si>
  <si>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</si>
  <si>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</si>
  <si>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</si>
  <si>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</si>
  <si>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</si>
  <si>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</si>
  <si>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</si>
  <si>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</si>
  <si>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</si>
  <si>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</si>
  <si>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</si>
  <si>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</si>
  <si>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</si>
  <si>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</si>
  <si>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</si>
  <si>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</si>
  <si>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</si>
  <si>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</si>
  <si>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</si>
  <si>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</si>
  <si>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</si>
  <si>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</si>
  <si>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</si>
  <si>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</si>
  <si>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</si>
  <si>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</si>
  <si>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</si>
  <si>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</si>
  <si>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</si>
  <si>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</si>
  <si>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</si>
  <si>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</si>
  <si>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</si>
  <si>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</si>
  <si>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</si>
  <si>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</si>
  <si>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</si>
  <si>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</si>
  <si>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</si>
  <si>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</si>
  <si>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</si>
  <si>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</si>
  <si>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</si>
  <si>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</si>
  <si>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</si>
  <si>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</si>
  <si>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</si>
  <si>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</si>
  <si>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</si>
  <si>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</si>
  <si>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</si>
  <si>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</si>
  <si>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</si>
  <si>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</si>
  <si>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</si>
  <si>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</si>
  <si>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</si>
  <si>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</si>
  <si>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</si>
  <si>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</si>
  <si>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</si>
  <si>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</si>
  <si>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</si>
  <si>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</si>
  <si>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</si>
  <si>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</si>
  <si>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</si>
  <si>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</si>
  <si>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</si>
  <si>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</si>
  <si>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</si>
  <si>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</si>
  <si>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</si>
  <si>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</si>
  <si>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</si>
  <si>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</si>
  <si>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</si>
  <si>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</si>
  <si>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</si>
  <si>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</si>
  <si>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</si>
  <si>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</si>
  <si>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</si>
  <si>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</si>
  <si>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</si>
  <si>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</si>
  <si>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</si>
  <si>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</si>
  <si>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</si>
  <si>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</si>
  <si>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</si>
  <si>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</si>
  <si>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</si>
  <si>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</si>
  <si>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</si>
  <si>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</si>
  <si>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</si>
  <si>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</si>
  <si>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</si>
  <si>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</si>
  <si>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</si>
  <si>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</si>
  <si>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</si>
  <si>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</si>
  <si>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</si>
  <si>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</si>
  <si>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</si>
  <si>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</si>
  <si>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</si>
  <si>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</si>
  <si>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</si>
  <si>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</si>
  <si>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</si>
  <si>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</si>
  <si>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</si>
  <si>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</si>
  <si>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</si>
  <si>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</si>
  <si>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</si>
  <si>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</si>
  <si>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</si>
  <si>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</si>
  <si>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</si>
  <si>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</si>
  <si>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</si>
  <si>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</si>
  <si>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</si>
  <si>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</si>
  <si>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</si>
  <si>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</si>
  <si>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</si>
  <si>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</si>
  <si>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</si>
  <si>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</si>
  <si>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</si>
  <si>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</si>
  <si>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</si>
  <si>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</si>
  <si>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</si>
  <si>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</si>
  <si>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</si>
  <si>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</si>
  <si>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</si>
  <si>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</si>
  <si>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</si>
  <si>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</si>
  <si>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</si>
  <si>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</si>
  <si>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</si>
  <si>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</si>
  <si>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</si>
  <si>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</si>
  <si>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</si>
  <si>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</si>
  <si>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</si>
  <si>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</si>
  <si>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</si>
  <si>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</si>
  <si>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</si>
  <si>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</si>
  <si>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</si>
  <si>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</si>
  <si>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</si>
  <si>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</si>
  <si>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</si>
  <si>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</si>
  <si>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</si>
  <si>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</si>
  <si>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</si>
  <si>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</si>
  <si>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</si>
  <si>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</si>
  <si>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</si>
  <si>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</si>
  <si>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</si>
  <si>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</si>
  <si>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</si>
  <si>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</si>
  <si>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</si>
  <si>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</si>
  <si>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</si>
  <si>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</si>
  <si>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</si>
  <si>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</si>
  <si>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</si>
  <si>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</si>
  <si>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</si>
  <si>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</si>
  <si>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</si>
  <si>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</si>
  <si>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</si>
  <si>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</si>
  <si>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</si>
  <si>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</si>
  <si>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</si>
  <si>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</si>
  <si>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</si>
  <si>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</si>
  <si>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</si>
  <si>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</si>
  <si>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</si>
  <si>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</si>
  <si>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</si>
  <si>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</si>
  <si>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</si>
  <si>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</si>
  <si>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</si>
  <si>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</si>
  <si>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</si>
  <si>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</si>
  <si>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</si>
  <si>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</si>
  <si>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</si>
  <si>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</si>
  <si>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</si>
  <si>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</si>
  <si>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</si>
  <si>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</si>
  <si>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</si>
  <si>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</si>
  <si>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</si>
  <si>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</si>
  <si>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</si>
  <si>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</si>
  <si>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</si>
  <si>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</si>
  <si>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</si>
  <si>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</si>
  <si>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</si>
  <si>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</si>
  <si>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</si>
  <si>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</si>
  <si>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</si>
  <si>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</si>
  <si>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</si>
  <si>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</si>
  <si>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</si>
  <si>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</si>
  <si>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</si>
  <si>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</si>
  <si>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</si>
  <si>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</si>
  <si>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</si>
  <si>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</si>
  <si>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</si>
  <si>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</si>
  <si>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</si>
  <si>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</si>
  <si>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</si>
  <si>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</si>
  <si>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</si>
  <si>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</si>
  <si>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</si>
  <si>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</si>
  <si>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</si>
  <si>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</si>
  <si>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</si>
  <si>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</si>
  <si>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</si>
  <si>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</si>
  <si>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</si>
  <si>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</si>
  <si>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</si>
  <si>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</si>
  <si>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</si>
  <si>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</si>
  <si>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</si>
  <si>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</si>
  <si>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</si>
  <si>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</si>
  <si>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</si>
  <si>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</si>
  <si>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</si>
  <si>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</si>
  <si>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</si>
  <si>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</si>
  <si>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</si>
  <si>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</si>
  <si>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</si>
  <si>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</si>
  <si>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</si>
  <si>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</si>
  <si>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</si>
  <si>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</si>
  <si>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</si>
  <si>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</si>
  <si>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</si>
  <si>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</si>
  <si>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</si>
  <si>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</si>
  <si>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</si>
  <si>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</si>
  <si>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</si>
  <si>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</si>
  <si>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</si>
  <si>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</si>
  <si>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</si>
  <si>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</si>
  <si>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</si>
  <si>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</si>
  <si>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</si>
  <si>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</si>
  <si>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</si>
  <si>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</si>
  <si>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</si>
  <si>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</si>
  <si>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</si>
  <si>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</si>
  <si>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</si>
  <si>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</si>
  <si>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</si>
  <si>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</si>
  <si>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</si>
  <si>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</si>
  <si>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</si>
  <si>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</si>
  <si>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</si>
  <si>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</si>
  <si>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</si>
  <si>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</si>
  <si>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</si>
  <si>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</si>
  <si>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</si>
  <si>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</si>
  <si>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</si>
  <si>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</si>
  <si>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</si>
  <si>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</si>
  <si>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</si>
  <si>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</si>
  <si>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</si>
  <si>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</si>
  <si>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</si>
  <si>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</si>
  <si>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</si>
  <si>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</si>
  <si>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</si>
  <si>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</si>
  <si>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</si>
  <si>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</si>
  <si>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</si>
  <si>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</si>
  <si>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</si>
  <si>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</si>
  <si>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</si>
  <si>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</si>
  <si>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</si>
  <si>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</si>
  <si>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</si>
  <si>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</si>
  <si>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</si>
  <si>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</si>
  <si>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</si>
  <si>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</si>
  <si>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</si>
  <si>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</si>
  <si>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</si>
  <si>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</si>
  <si>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</si>
  <si>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</si>
  <si>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</si>
  <si>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</si>
  <si>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</si>
  <si>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</si>
  <si>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</si>
  <si>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</si>
  <si>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</si>
  <si>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</si>
  <si>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</si>
  <si>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</si>
  <si>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</si>
  <si>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</si>
  <si>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</si>
  <si>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</si>
  <si>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</si>
  <si>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</si>
  <si>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</si>
  <si>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</si>
  <si>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</si>
  <si>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</si>
  <si>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</si>
  <si>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</si>
  <si>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</si>
  <si>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</si>
  <si>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</si>
  <si>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</si>
  <si>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</si>
  <si>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</si>
  <si>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</si>
  <si>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</si>
  <si>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</si>
  <si>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</si>
  <si>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</si>
  <si>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</si>
  <si>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</si>
  <si>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</si>
  <si>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</si>
  <si>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</si>
  <si>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</si>
  <si>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</si>
  <si>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</si>
  <si>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</si>
  <si>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</si>
  <si>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</si>
  <si>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</si>
  <si>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</si>
  <si>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</si>
  <si>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</si>
  <si>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</si>
  <si>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</si>
  <si>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</si>
  <si>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</si>
  <si>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</si>
  <si>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</si>
  <si>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</si>
  <si>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</si>
  <si>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</si>
  <si>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</si>
  <si>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</si>
  <si>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</si>
  <si>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</si>
  <si>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</si>
  <si>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</si>
  <si>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</si>
  <si>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</si>
  <si>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</si>
  <si>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</si>
  <si>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</si>
  <si>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</si>
  <si>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</si>
  <si>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</si>
  <si>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</si>
  <si>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</si>
  <si>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</si>
  <si>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</si>
  <si>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</si>
  <si>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</si>
  <si>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</si>
  <si>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</si>
  <si>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</si>
  <si>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</si>
  <si>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</si>
  <si>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</si>
  <si>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</si>
  <si>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</si>
  <si>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</si>
  <si>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</si>
  <si>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</si>
  <si>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</si>
  <si>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</si>
  <si>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</si>
  <si>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</si>
  <si>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</si>
  <si>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</si>
  <si>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</si>
  <si>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</si>
  <si>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</si>
  <si>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</si>
  <si>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</si>
  <si>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</si>
  <si>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</si>
  <si>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</si>
  <si>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</si>
  <si>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</si>
  <si>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</si>
  <si>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</si>
  <si>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</si>
  <si>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</si>
  <si>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</si>
  <si>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</si>
  <si>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</si>
  <si>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</si>
  <si>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</si>
  <si>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</si>
  <si>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</si>
  <si>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</si>
  <si>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</si>
  <si>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</si>
  <si>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</si>
  <si>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</si>
  <si>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</si>
  <si>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</si>
  <si>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</si>
  <si>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</si>
  <si>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</si>
  <si>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</si>
  <si>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</si>
  <si>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</si>
  <si>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</si>
  <si>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</si>
  <si>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</si>
  <si>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</si>
  <si>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</si>
  <si>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</si>
  <si>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</si>
  <si>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</si>
  <si>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</si>
  <si>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</si>
  <si>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</si>
  <si>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</si>
  <si>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</si>
  <si>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</si>
  <si>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</si>
  <si>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</si>
  <si>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</si>
  <si>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</si>
  <si>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</si>
  <si>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</si>
  <si>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</si>
  <si>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</si>
  <si>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</si>
  <si>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</si>
  <si>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</si>
  <si>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</si>
  <si>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</si>
  <si>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</si>
  <si>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</si>
  <si>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</si>
  <si>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</si>
  <si>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</si>
  <si>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</si>
  <si>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</si>
  <si>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</si>
  <si>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</si>
  <si>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</si>
  <si>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</si>
  <si>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</si>
  <si>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</si>
  <si>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</si>
  <si>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</si>
  <si>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</si>
  <si>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</si>
  <si>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</si>
  <si>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</si>
  <si>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</si>
  <si>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</si>
  <si>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</si>
  <si>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</si>
  <si>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</si>
  <si>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</si>
  <si>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</si>
  <si>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</si>
  <si>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</si>
  <si>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</si>
  <si>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</si>
  <si>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</si>
  <si>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</si>
  <si>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</si>
  <si>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</si>
  <si>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</si>
  <si>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</si>
  <si>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</si>
  <si>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</si>
  <si>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</si>
  <si>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</si>
  <si>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</si>
  <si>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</si>
  <si>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</si>
  <si>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</si>
  <si>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</si>
  <si>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</si>
  <si>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</si>
  <si>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</si>
  <si>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</si>
  <si>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</si>
  <si>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</si>
  <si>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</si>
  <si>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</si>
  <si>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</si>
  <si>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</si>
  <si>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</si>
  <si>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</si>
  <si>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</si>
  <si>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</si>
  <si>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</si>
  <si>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</si>
  <si>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</si>
  <si>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</si>
  <si>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</si>
  <si>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</si>
  <si>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</si>
  <si>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</si>
  <si>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</si>
  <si>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</si>
  <si>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</si>
  <si>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</si>
  <si>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</si>
  <si>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</si>
  <si>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</si>
  <si>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</si>
  <si>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</si>
  <si>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</si>
  <si>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</si>
  <si>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</si>
  <si>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</si>
  <si>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</si>
  <si>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</si>
  <si>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</si>
  <si>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</si>
  <si>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</si>
  <si>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</si>
  <si>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</si>
  <si>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</si>
  <si>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</si>
  <si>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</si>
  <si>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</si>
  <si>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</si>
  <si>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</si>
  <si>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</si>
  <si>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</si>
  <si>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</si>
  <si>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</si>
  <si>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</si>
  <si>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</si>
  <si>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</si>
  <si>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</si>
  <si>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</si>
  <si>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</si>
  <si>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</si>
  <si>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</si>
  <si>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</si>
  <si>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</si>
  <si>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</si>
  <si>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</si>
  <si>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</si>
  <si>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</si>
  <si>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</si>
  <si>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</si>
  <si>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</si>
  <si>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</si>
  <si>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</si>
  <si>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</si>
  <si>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</si>
  <si>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</si>
  <si>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</si>
  <si>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</si>
  <si>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</si>
  <si>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</si>
  <si>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</si>
  <si>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</si>
  <si>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</si>
  <si>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</si>
  <si>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</si>
  <si>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</si>
  <si>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</si>
  <si>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</si>
  <si>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</si>
  <si>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</si>
  <si>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</si>
  <si>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</si>
  <si>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</si>
  <si>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</si>
  <si>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</si>
  <si>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</si>
  <si>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</si>
  <si>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</si>
  <si>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</si>
  <si>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</si>
  <si>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</si>
  <si>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</si>
  <si>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</si>
  <si>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</si>
  <si>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</si>
  <si>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</si>
  <si>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</si>
  <si>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</si>
  <si>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</si>
  <si>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</si>
  <si>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</si>
  <si>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</si>
  <si>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</si>
  <si>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</si>
  <si>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</si>
  <si>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</si>
  <si>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</si>
  <si>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</si>
  <si>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</si>
  <si>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</si>
  <si>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</si>
  <si>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</si>
  <si>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</si>
  <si>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</si>
  <si>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</si>
  <si>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</si>
  <si>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</si>
  <si>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</si>
  <si>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</si>
  <si>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</si>
  <si>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</si>
  <si>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</si>
  <si>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</si>
  <si>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</si>
  <si>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</si>
  <si>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</si>
  <si>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</si>
  <si>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</si>
  <si>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</si>
  <si>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</si>
  <si>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</si>
  <si>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</si>
  <si>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</si>
  <si>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</si>
  <si>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</si>
  <si>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</si>
  <si>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</si>
  <si>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</si>
  <si>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</si>
  <si>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</si>
  <si>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</si>
  <si>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</si>
  <si>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</si>
  <si>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</si>
  <si>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</si>
  <si>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</si>
  <si>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</si>
  <si>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</si>
  <si>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</si>
  <si>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</si>
  <si>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</si>
  <si>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</si>
  <si>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</si>
  <si>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</si>
  <si>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</si>
  <si>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</si>
  <si>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</si>
  <si>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</si>
  <si>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</si>
  <si>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</si>
  <si>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</si>
  <si>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</si>
  <si>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</si>
  <si>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</si>
  <si>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</si>
  <si>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</si>
  <si>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</si>
  <si>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</si>
  <si>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</si>
  <si>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</si>
  <si>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</si>
  <si>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</si>
  <si>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</si>
  <si>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</si>
  <si>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</si>
  <si>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</si>
  <si>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</si>
  <si>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</si>
  <si>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</si>
  <si>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</si>
  <si>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</si>
  <si>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</si>
  <si>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</si>
  <si>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</si>
  <si>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</si>
  <si>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</si>
  <si>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</si>
  <si>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</si>
  <si>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</si>
  <si>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</si>
  <si>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</si>
  <si>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</si>
  <si>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</si>
  <si>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</si>
  <si>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</si>
  <si>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</si>
  <si>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</si>
  <si>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</si>
  <si>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</si>
  <si>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</si>
  <si>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</si>
  <si>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</si>
  <si>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</si>
  <si>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</si>
  <si>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</si>
  <si>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</si>
  <si>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</si>
  <si>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</si>
  <si>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</si>
  <si>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</si>
  <si>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</si>
  <si>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</si>
  <si>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</si>
  <si>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</si>
  <si>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</si>
  <si>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</si>
  <si>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</si>
  <si>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</si>
  <si>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</si>
  <si>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</si>
  <si>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</si>
  <si>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</si>
  <si>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</si>
  <si>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</si>
  <si>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</si>
  <si>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</si>
  <si>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</si>
  <si>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</si>
  <si>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</si>
  <si>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</si>
  <si>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</si>
  <si>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</si>
  <si>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</si>
  <si>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</si>
  <si>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</si>
  <si>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</si>
  <si>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</si>
  <si>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</si>
  <si>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</si>
  <si>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</si>
  <si>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</si>
  <si>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</si>
  <si>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</si>
  <si>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</si>
  <si>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</si>
  <si>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</si>
  <si>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</si>
  <si>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</si>
  <si>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</si>
  <si>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</si>
  <si>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</si>
  <si>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</si>
  <si>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</si>
  <si>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</si>
  <si>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</si>
  <si>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</si>
  <si>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</si>
  <si>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</si>
  <si>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</si>
  <si>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</si>
  <si>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</si>
  <si>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</si>
  <si>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</si>
  <si>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</si>
  <si>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</si>
  <si>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</si>
  <si>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</si>
  <si>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</si>
  <si>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</si>
  <si>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</si>
  <si>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</si>
  <si>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</si>
  <si>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</si>
  <si>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</si>
  <si>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</si>
  <si>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</si>
  <si>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</si>
  <si>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</si>
  <si>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</si>
  <si>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</si>
  <si>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</si>
  <si>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</si>
  <si>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</si>
  <si>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</si>
  <si>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</si>
  <si>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</si>
  <si>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</si>
  <si>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</si>
  <si>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</si>
  <si>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</si>
  <si>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</si>
  <si>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</si>
  <si>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</si>
  <si>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</si>
  <si>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</si>
  <si>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</si>
  <si>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</si>
  <si>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</si>
  <si>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</si>
  <si>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</si>
  <si>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</si>
  <si>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</si>
  <si>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</si>
  <si>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</si>
  <si>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</si>
  <si>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</si>
  <si>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</si>
  <si>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</si>
  <si>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</si>
  <si>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</si>
  <si>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</si>
  <si>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</si>
  <si>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</si>
  <si>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</si>
  <si>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</si>
  <si>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</si>
  <si>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</si>
  <si>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</si>
  <si>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</si>
  <si>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</si>
  <si>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</si>
  <si>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</si>
  <si>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</si>
  <si>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</si>
  <si>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</si>
  <si>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</si>
  <si>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</si>
  <si>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</si>
  <si>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</si>
  <si>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</si>
  <si>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</si>
  <si>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</si>
  <si>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</si>
  <si>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</si>
  <si>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</si>
  <si>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</si>
  <si>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</si>
  <si>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</si>
  <si>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</si>
  <si>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</si>
  <si>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</si>
  <si>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</si>
  <si>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</si>
  <si>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</si>
  <si>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</si>
  <si>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</si>
  <si>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</si>
  <si>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</si>
  <si>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</si>
  <si>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</si>
  <si>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</si>
  <si>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</si>
  <si>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</si>
  <si>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</si>
  <si>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</si>
  <si>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</si>
  <si>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</si>
  <si>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</si>
  <si>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</si>
  <si>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</si>
  <si>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</si>
  <si>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</si>
  <si>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</si>
  <si>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</si>
  <si>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</si>
  <si>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</si>
  <si>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</si>
  <si>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</si>
  <si>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</si>
  <si>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</si>
  <si>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</si>
  <si>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</si>
  <si>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</si>
  <si>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</si>
  <si>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</si>
  <si>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</si>
  <si>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</si>
  <si>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</si>
  <si>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</si>
  <si>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</si>
  <si>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</si>
  <si>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</si>
  <si>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</si>
  <si>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</si>
  <si>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</si>
  <si>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</si>
  <si>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</si>
  <si>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</si>
  <si>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</si>
  <si>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</si>
  <si>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</si>
  <si>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</si>
  <si>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</si>
  <si>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</si>
  <si>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</si>
  <si>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</si>
  <si>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</si>
  <si>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</si>
  <si>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</si>
  <si>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</si>
  <si>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</si>
  <si>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</si>
  <si>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</si>
  <si>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</si>
  <si>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</si>
  <si>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</si>
  <si>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</si>
  <si>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</si>
  <si>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</si>
  <si>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</si>
  <si>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</si>
  <si>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</si>
  <si>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</si>
  <si>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</si>
  <si>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</si>
  <si>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</si>
  <si>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</si>
  <si>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</si>
  <si>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</si>
  <si>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</si>
  <si>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</si>
  <si>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</si>
  <si>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</si>
  <si>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</si>
  <si>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</si>
  <si>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</si>
  <si>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</si>
  <si>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</si>
  <si>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</si>
  <si>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</si>
  <si>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</si>
  <si>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</si>
  <si>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</si>
  <si>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</si>
  <si>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</si>
  <si>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</si>
  <si>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</si>
  <si>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</si>
  <si>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</si>
  <si>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</si>
  <si>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</si>
  <si>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</si>
  <si>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</si>
  <si>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</si>
  <si>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</si>
  <si>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</si>
  <si>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</si>
  <si>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</si>
  <si>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</si>
  <si>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</si>
  <si>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</si>
  <si>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</si>
  <si>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</si>
  <si>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</si>
  <si>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</si>
  <si>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</si>
  <si>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</si>
  <si>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</si>
  <si>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</si>
  <si>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</si>
  <si>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</si>
  <si>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</si>
  <si>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</si>
  <si>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</si>
  <si>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</si>
  <si>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</si>
  <si>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</si>
  <si>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</si>
  <si>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</si>
  <si>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</si>
  <si>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</si>
  <si>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</si>
  <si>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</si>
  <si>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</si>
  <si>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</si>
  <si>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</si>
  <si>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</si>
  <si>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</si>
  <si>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</si>
  <si>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</si>
  <si>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</si>
  <si>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</si>
  <si>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</si>
  <si>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</si>
  <si>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</si>
  <si>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</si>
  <si>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</si>
  <si>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</si>
  <si>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</si>
  <si>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</si>
  <si>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</si>
  <si>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</si>
  <si>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</si>
  <si>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</si>
  <si>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</si>
  <si>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</si>
  <si>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</si>
  <si>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</si>
  <si>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</si>
  <si>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</si>
  <si>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</si>
  <si>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</si>
  <si>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</si>
  <si>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</si>
  <si>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</si>
  <si>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</si>
  <si>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</si>
  <si>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</si>
  <si>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</si>
  <si>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</si>
  <si>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</si>
  <si>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</si>
  <si>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</si>
  <si>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</si>
  <si>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</si>
  <si>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</si>
  <si>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</si>
  <si>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</si>
  <si>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</si>
  <si>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</si>
  <si>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</si>
  <si>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</si>
  <si>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</si>
  <si>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</si>
  <si>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</si>
  <si>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</si>
  <si>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</si>
  <si>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</si>
  <si>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</si>
  <si>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</si>
  <si>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</si>
  <si>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</si>
  <si>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</si>
  <si>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</si>
  <si>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</si>
  <si>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</si>
  <si>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</si>
  <si>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</si>
  <si>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</si>
  <si>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</si>
  <si>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</si>
  <si>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</si>
  <si>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</si>
  <si>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</si>
  <si>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</si>
  <si>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</si>
  <si>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</si>
  <si>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</si>
  <si>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</si>
  <si>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</si>
  <si>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</si>
  <si>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</si>
  <si>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</si>
  <si>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</si>
  <si>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</si>
  <si>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</si>
  <si>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</si>
  <si>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</si>
  <si>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</si>
  <si>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</si>
  <si>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</si>
  <si>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</si>
  <si>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</si>
  <si>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</si>
  <si>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</si>
  <si>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</si>
  <si>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</si>
  <si>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</si>
  <si>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</si>
  <si>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</si>
  <si>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</si>
  <si>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</si>
  <si>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</si>
  <si>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</si>
  <si>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</si>
  <si>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</si>
  <si>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</si>
  <si>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</si>
  <si>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</si>
  <si>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</si>
  <si>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</si>
  <si>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</si>
  <si>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</si>
  <si>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</si>
  <si>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</si>
  <si>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</si>
  <si>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</si>
  <si>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</si>
  <si>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</si>
  <si>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</si>
  <si>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</si>
  <si>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</si>
  <si>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</si>
  <si>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</si>
  <si>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</si>
  <si>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</si>
  <si>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</si>
  <si>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</si>
  <si>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</si>
  <si>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</si>
  <si>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</si>
  <si>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</si>
  <si>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</si>
  <si>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</si>
  <si>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</si>
  <si>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</si>
  <si>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</si>
  <si>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</si>
  <si>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</si>
  <si>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</si>
  <si>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</si>
  <si>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</si>
  <si>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</si>
  <si>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</si>
  <si>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</si>
  <si>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</si>
  <si>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</si>
  <si>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</si>
  <si>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</si>
  <si>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</si>
  <si>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</si>
  <si>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</si>
  <si>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</si>
  <si>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</si>
  <si>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</si>
  <si>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</si>
  <si>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</si>
  <si>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</si>
  <si>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</si>
  <si>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</si>
  <si>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</si>
  <si>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</si>
  <si>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</si>
  <si>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</si>
  <si>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</si>
  <si>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</si>
  <si>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</si>
  <si>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</si>
  <si>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</si>
  <si>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</si>
  <si>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</si>
  <si>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</si>
  <si>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</si>
  <si>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</si>
  <si>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</si>
  <si>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</si>
  <si>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</si>
  <si>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</si>
  <si>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</si>
  <si>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</si>
  <si>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</si>
  <si>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</si>
  <si>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</si>
  <si>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</si>
  <si>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</si>
  <si>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</si>
  <si>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</si>
  <si>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</si>
  <si>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</si>
  <si>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</si>
  <si>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</si>
  <si>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</si>
  <si>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</si>
  <si>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</si>
  <si>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</si>
  <si>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</si>
  <si>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</si>
  <si>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</si>
  <si>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</si>
  <si>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</si>
  <si>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</si>
  <si>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</si>
  <si>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</si>
  <si>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</si>
  <si>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</si>
  <si>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</si>
  <si>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</si>
  <si>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</si>
  <si>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</si>
  <si>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</si>
  <si>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</si>
  <si>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</si>
  <si>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</si>
  <si>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</si>
  <si>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</si>
  <si>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</si>
  <si>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</si>
  <si>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</si>
  <si>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</si>
  <si>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</si>
  <si>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</si>
  <si>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</si>
  <si>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</si>
  <si>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</si>
  <si>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</si>
  <si>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</si>
  <si>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</si>
  <si>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</si>
  <si>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</si>
  <si>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</si>
  <si>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</si>
  <si>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</si>
  <si>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</si>
  <si>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</si>
  <si>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</si>
  <si>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</si>
  <si>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</si>
  <si>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</si>
  <si>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</si>
  <si>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</si>
  <si>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</si>
  <si>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</si>
  <si>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</si>
  <si>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</si>
  <si>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</si>
  <si>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</si>
  <si>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</si>
  <si>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</si>
  <si>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</si>
  <si>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</si>
  <si>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</si>
  <si>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</si>
  <si>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</si>
  <si>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</si>
  <si>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</si>
  <si>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</si>
  <si>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</si>
  <si>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</si>
  <si>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</si>
  <si>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</si>
  <si>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</si>
  <si>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</si>
  <si>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</si>
  <si>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</si>
  <si>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</si>
  <si>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</si>
  <si>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</si>
  <si>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</si>
  <si>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</si>
  <si>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</si>
  <si>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</si>
  <si>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</si>
  <si>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</si>
  <si>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</si>
  <si>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</si>
  <si>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</si>
  <si>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</si>
  <si>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</si>
  <si>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</si>
  <si>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</si>
  <si>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</si>
  <si>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</si>
  <si>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</si>
  <si>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</si>
  <si>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</si>
  <si>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</si>
  <si>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</si>
  <si>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</si>
  <si>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</si>
  <si>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</si>
  <si>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</si>
  <si>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</si>
  <si>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</si>
  <si>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</si>
  <si>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</si>
  <si>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</si>
  <si>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</si>
  <si>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</si>
  <si>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</si>
  <si>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</si>
  <si>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</si>
  <si>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</si>
  <si>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</si>
  <si>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</si>
  <si>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</si>
  <si>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</si>
  <si>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</si>
  <si>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</si>
  <si>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</si>
  <si>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</si>
  <si>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</si>
  <si>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</si>
  <si>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</si>
  <si>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</si>
  <si>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</si>
  <si>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</si>
  <si>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</si>
  <si>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</si>
  <si>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</si>
  <si>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</si>
  <si>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</si>
  <si>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</si>
  <si>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</si>
  <si>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</si>
  <si>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</si>
  <si>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</si>
  <si>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</si>
  <si>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</si>
  <si>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</si>
  <si>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</si>
  <si>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</si>
  <si>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</si>
  <si>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</si>
  <si>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</si>
  <si>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</si>
  <si>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</si>
  <si>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</si>
  <si>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</si>
  <si>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</si>
  <si>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</si>
  <si>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</si>
  <si>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</si>
  <si>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</si>
  <si>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</si>
  <si>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</si>
  <si>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</si>
  <si>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</si>
  <si>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</si>
  <si>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</si>
  <si>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</si>
  <si>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</si>
  <si>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</si>
  <si>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</si>
  <si>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</si>
  <si>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</si>
  <si>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</si>
  <si>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</si>
  <si>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</si>
  <si>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</si>
  <si>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</si>
  <si>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</si>
  <si>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</si>
  <si>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</si>
  <si>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</si>
  <si>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</si>
  <si>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</si>
  <si>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</si>
  <si>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</si>
  <si>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</si>
  <si>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</si>
  <si>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</si>
  <si>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</si>
  <si>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</si>
  <si>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</si>
  <si>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</si>
  <si>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</si>
  <si>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</si>
  <si>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</si>
  <si>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</si>
  <si>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</si>
  <si>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</si>
  <si>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</si>
  <si>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</si>
  <si>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</si>
  <si>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</si>
  <si>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</si>
  <si>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</si>
  <si>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</si>
  <si>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</si>
  <si>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</si>
  <si>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</si>
  <si>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</si>
  <si>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</si>
  <si>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</si>
  <si>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</si>
  <si>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</si>
  <si>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</si>
  <si>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</si>
  <si>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</si>
  <si>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</si>
  <si>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</si>
  <si>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</si>
  <si>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</si>
  <si>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</si>
  <si>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</si>
  <si>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</si>
  <si>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</si>
  <si>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</si>
  <si>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</si>
  <si>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</si>
  <si>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</si>
  <si>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</si>
  <si>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</si>
  <si>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</si>
  <si>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</si>
  <si>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</si>
  <si>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</si>
  <si>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</si>
  <si>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</si>
  <si>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</si>
  <si>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</si>
  <si>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</si>
  <si>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</si>
  <si>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</si>
  <si>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</si>
  <si>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</si>
  <si>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</si>
  <si>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</si>
  <si>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</si>
  <si>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</si>
  <si>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</si>
  <si>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</si>
  <si>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</si>
  <si>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</si>
  <si>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</si>
  <si>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</si>
  <si>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</si>
  <si>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</si>
  <si>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</si>
  <si>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</si>
  <si>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</si>
  <si>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</si>
  <si>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</si>
  <si>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</si>
  <si>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</si>
  <si>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</si>
  <si>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</si>
  <si>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</si>
  <si>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</si>
  <si>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</si>
  <si>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</si>
  <si>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</si>
  <si>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</si>
  <si>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</si>
  <si>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</si>
  <si>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</si>
  <si>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</si>
  <si>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</si>
  <si>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</si>
  <si>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</si>
  <si>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</si>
  <si>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</si>
  <si>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</si>
  <si>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</si>
  <si>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</si>
  <si>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</si>
  <si>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</si>
  <si>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</si>
  <si>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</si>
  <si>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</si>
  <si>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</si>
  <si>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</si>
  <si>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</si>
  <si>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</si>
  <si>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</si>
  <si>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</si>
  <si>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</si>
  <si>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</si>
  <si>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</si>
  <si>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</si>
  <si>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</si>
  <si>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</si>
  <si>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</si>
  <si>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</si>
  <si>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</si>
  <si>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</si>
  <si>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</si>
  <si>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</si>
  <si>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</si>
  <si>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</si>
  <si>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</si>
  <si>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</si>
  <si>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</si>
  <si>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</si>
  <si>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</si>
  <si>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</si>
  <si>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</si>
  <si>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</si>
  <si>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</si>
  <si>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</si>
  <si>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</si>
  <si>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</si>
  <si>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</si>
  <si>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</si>
  <si>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</si>
  <si>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</si>
  <si>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</si>
  <si>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</si>
  <si>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</si>
  <si>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</si>
  <si>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</si>
  <si>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</si>
  <si>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</si>
  <si>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</si>
  <si>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</si>
  <si>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</si>
  <si>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</si>
  <si>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</si>
  <si>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</si>
  <si>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</si>
  <si>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</si>
  <si>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</si>
  <si>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</si>
  <si>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</si>
  <si>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</si>
  <si>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</si>
  <si>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</si>
  <si>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</si>
  <si>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</si>
  <si>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</si>
  <si>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</si>
  <si>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</si>
  <si>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</si>
  <si>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</si>
  <si>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</si>
  <si>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</si>
  <si>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</si>
  <si>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</si>
  <si>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</si>
  <si>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</si>
  <si>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</si>
  <si>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</si>
  <si>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</si>
  <si>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</si>
  <si>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</si>
  <si>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</si>
  <si>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</si>
  <si>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</si>
  <si>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</si>
  <si>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</si>
  <si>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</si>
  <si>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</si>
  <si>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</si>
  <si>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</si>
  <si>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</si>
  <si>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</si>
  <si>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</si>
  <si>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</si>
  <si>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</si>
  <si>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</si>
  <si>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</si>
  <si>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</si>
  <si>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</si>
  <si>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</si>
  <si>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</si>
  <si>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</si>
  <si>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</si>
  <si>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</si>
  <si>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</si>
  <si>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</si>
  <si>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</si>
  <si>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</si>
  <si>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</si>
  <si>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</si>
  <si>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</si>
  <si>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</si>
  <si>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</si>
  <si>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</si>
  <si>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</si>
  <si>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</si>
  <si>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</si>
  <si>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</si>
  <si>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</si>
  <si>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</si>
  <si>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</si>
  <si>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</si>
  <si>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</si>
  <si>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</si>
  <si>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</si>
  <si>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</si>
  <si>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</si>
  <si>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</si>
  <si>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</si>
  <si>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</si>
  <si>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</si>
  <si>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</si>
  <si>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</si>
  <si>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</si>
  <si>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</si>
  <si>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</si>
  <si>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</si>
  <si>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</si>
  <si>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</si>
  <si>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</si>
  <si>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</si>
  <si>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</si>
  <si>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</si>
  <si>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</si>
  <si>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</si>
  <si>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</si>
  <si>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</si>
  <si>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</si>
  <si>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</si>
  <si>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</si>
  <si>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</si>
  <si>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</si>
  <si>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</si>
  <si>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</si>
  <si>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</si>
  <si>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</si>
  <si>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</si>
  <si>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</si>
  <si>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</si>
  <si>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</si>
  <si>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</si>
  <si>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</si>
  <si>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</si>
  <si>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</si>
  <si>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</si>
  <si>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</si>
  <si>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</si>
  <si>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</si>
  <si>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</si>
  <si>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</si>
  <si>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</si>
  <si>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</si>
  <si>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</si>
  <si>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</si>
  <si>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</si>
  <si>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</si>
  <si>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</si>
  <si>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</si>
  <si>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</si>
  <si>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</si>
  <si>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</si>
  <si>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</si>
  <si>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</si>
  <si>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</si>
  <si>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</si>
  <si>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</si>
  <si>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</si>
  <si>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</si>
  <si>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</si>
  <si>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</si>
  <si>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</si>
  <si>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</si>
  <si>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</si>
  <si>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</si>
  <si>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</si>
  <si>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</si>
  <si>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</si>
  <si>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</si>
  <si>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</si>
  <si>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</si>
  <si>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</si>
  <si>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</si>
  <si>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</si>
  <si>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</si>
  <si>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</si>
  <si>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</si>
  <si>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</si>
  <si>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</si>
  <si>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</si>
  <si>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</si>
  <si>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</si>
  <si>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</si>
  <si>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</si>
  <si>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</si>
  <si>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</si>
  <si>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</si>
  <si>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</si>
  <si>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</si>
  <si>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</si>
  <si>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</si>
  <si>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</si>
  <si>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</si>
  <si>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</si>
  <si>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</si>
  <si>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</si>
  <si>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</si>
  <si>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</si>
  <si>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</si>
  <si>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</si>
  <si>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</si>
  <si>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</si>
  <si>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</si>
  <si>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</si>
  <si>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</si>
  <si>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</si>
  <si>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</si>
  <si>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</si>
  <si>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</si>
  <si>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</si>
  <si>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</si>
  <si>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</si>
  <si>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</si>
  <si>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</si>
  <si>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</si>
  <si>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</si>
  <si>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</si>
  <si>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</si>
  <si>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</si>
  <si>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</si>
  <si>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</si>
  <si>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</si>
  <si>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</si>
  <si>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</si>
  <si>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</si>
  <si>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</si>
  <si>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</si>
  <si>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</si>
  <si>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</si>
  <si>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</si>
  <si>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</si>
  <si>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</si>
  <si>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</si>
  <si>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</si>
  <si>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</si>
  <si>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</si>
  <si>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</si>
  <si>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</si>
  <si>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</si>
  <si>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</si>
  <si>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</si>
  <si>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</si>
  <si>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</si>
  <si>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</si>
  <si>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</si>
  <si>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</si>
  <si>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</si>
  <si>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</si>
  <si>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</si>
  <si>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</si>
  <si>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</si>
  <si>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</si>
  <si>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</si>
  <si>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</si>
  <si>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</si>
  <si>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</si>
  <si>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</si>
  <si>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</si>
  <si>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</si>
  <si>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</si>
  <si>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</si>
  <si>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</si>
  <si>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</si>
  <si>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</si>
  <si>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</si>
  <si>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</si>
  <si>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</si>
  <si>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</si>
  <si>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</si>
  <si>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</si>
  <si>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</si>
  <si>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</si>
  <si>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</si>
  <si>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</si>
  <si>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</si>
  <si>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</si>
  <si>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</si>
  <si>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</si>
  <si>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</si>
  <si>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</si>
  <si>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</si>
  <si>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</si>
  <si>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</si>
  <si>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</si>
  <si>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</si>
  <si>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</si>
  <si>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</si>
  <si>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</si>
  <si>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</si>
  <si>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</si>
  <si>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</si>
  <si>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</si>
  <si>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</si>
  <si>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</si>
  <si>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</si>
  <si>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</si>
  <si>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</si>
  <si>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</si>
  <si>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</si>
  <si>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</si>
  <si>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</si>
  <si>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</si>
  <si>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</si>
  <si>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</si>
  <si>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</si>
  <si>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</si>
  <si>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</si>
  <si>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</si>
  <si>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</si>
  <si>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</si>
  <si>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</si>
  <si>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</si>
  <si>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</si>
  <si>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</si>
  <si>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</si>
  <si>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</si>
  <si>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</si>
  <si>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</si>
  <si>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</si>
  <si>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</si>
  <si>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</si>
  <si>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</si>
  <si>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</si>
  <si>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</si>
  <si>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</si>
  <si>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</si>
  <si>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</si>
  <si>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</si>
  <si>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</si>
  <si>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</si>
  <si>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</si>
  <si>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</si>
  <si>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</si>
  <si>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</si>
  <si>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</si>
  <si>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</si>
  <si>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</si>
  <si>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</si>
  <si>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</si>
  <si>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</si>
  <si>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</si>
  <si>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</si>
  <si>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</si>
  <si>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</si>
  <si>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</si>
  <si>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</si>
  <si>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</si>
  <si>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</si>
  <si>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</si>
  <si>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</si>
  <si>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</si>
  <si>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</si>
  <si>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</si>
  <si>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</si>
  <si>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</si>
  <si>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</si>
  <si>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</si>
  <si>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</si>
  <si>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</si>
  <si>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</si>
  <si>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</si>
  <si>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</si>
  <si>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</si>
  <si>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</si>
  <si>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</si>
  <si>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</si>
  <si>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</si>
  <si>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</si>
  <si>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</si>
  <si>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</si>
  <si>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</si>
  <si>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</si>
  <si>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</si>
  <si>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</si>
  <si>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</si>
  <si>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</si>
  <si>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</si>
  <si>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</si>
  <si>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</si>
  <si>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</si>
  <si>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</si>
  <si>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</si>
  <si>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</si>
  <si>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</si>
  <si>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</si>
  <si>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</si>
  <si>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</si>
  <si>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</si>
  <si>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</si>
  <si>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</si>
  <si>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</si>
  <si>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</si>
  <si>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</si>
  <si>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</si>
  <si>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</si>
  <si>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</si>
  <si>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</si>
  <si>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</si>
  <si>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</si>
  <si>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</si>
  <si>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</si>
  <si>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</si>
  <si>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</si>
  <si>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</si>
  <si>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</si>
  <si>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</si>
  <si>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</si>
  <si>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</si>
  <si>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</si>
  <si>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</si>
  <si>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</si>
  <si>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</si>
  <si>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</si>
  <si>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</si>
  <si>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</si>
  <si>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</si>
  <si>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</si>
  <si>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</si>
  <si>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</si>
  <si>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</si>
  <si>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</si>
  <si>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</si>
  <si>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</si>
  <si>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</si>
  <si>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</si>
  <si>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</si>
  <si>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</si>
  <si>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</si>
  <si>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</si>
  <si>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</si>
  <si>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</si>
  <si>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</si>
  <si>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</si>
  <si>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</si>
  <si>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</si>
  <si>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</si>
  <si>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</si>
  <si>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</si>
  <si>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</si>
  <si>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</si>
  <si>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</si>
  <si>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</si>
  <si>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</si>
  <si>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</si>
  <si>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</si>
  <si>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</si>
  <si>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</si>
  <si>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</si>
  <si>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</si>
  <si>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</si>
  <si>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</si>
  <si>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</si>
  <si>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</si>
  <si>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</si>
  <si>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</si>
  <si>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</si>
  <si>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</si>
  <si>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</si>
  <si>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</si>
  <si>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</si>
  <si>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</si>
  <si>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</si>
  <si>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</si>
  <si>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</si>
  <si>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</si>
  <si>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</si>
  <si>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</si>
  <si>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</si>
  <si>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</si>
  <si>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</si>
  <si>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</si>
  <si>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</si>
  <si>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</si>
  <si>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</si>
  <si>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</si>
  <si>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</si>
  <si>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</si>
  <si>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</si>
  <si>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</si>
  <si>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</si>
  <si>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</si>
  <si>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</si>
  <si>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</si>
  <si>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</si>
  <si>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</si>
  <si>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</si>
  <si>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</si>
  <si>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</si>
  <si>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</si>
  <si>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</si>
  <si>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</si>
  <si>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</si>
  <si>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</si>
  <si>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</si>
  <si>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</si>
  <si>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</si>
  <si>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</si>
  <si>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</si>
  <si>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</si>
  <si>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</si>
  <si>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</si>
  <si>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</si>
  <si>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</si>
  <si>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</si>
  <si>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</si>
  <si>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</si>
  <si>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</si>
  <si>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</si>
  <si>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</si>
  <si>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</si>
  <si>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</si>
  <si>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</si>
  <si>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</si>
  <si>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</si>
  <si>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</si>
  <si>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</si>
  <si>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</si>
  <si>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</si>
  <si>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</si>
  <si>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</si>
  <si>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</si>
  <si>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</si>
  <si>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</si>
  <si>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</si>
  <si>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</si>
  <si>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</si>
  <si>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</si>
  <si>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</si>
  <si>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</si>
  <si>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</si>
  <si>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</si>
  <si>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</si>
  <si>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</si>
  <si>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</si>
  <si>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</si>
  <si>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</si>
  <si>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</si>
  <si>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</si>
  <si>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</si>
  <si>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</si>
  <si>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</si>
  <si>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</si>
  <si>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</si>
  <si>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</si>
  <si>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</si>
  <si>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</si>
  <si>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</si>
  <si>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</si>
  <si>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</si>
  <si>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</si>
  <si>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</si>
  <si>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</si>
  <si>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</si>
  <si>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</si>
  <si>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</si>
  <si>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</si>
  <si>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</si>
  <si>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</si>
  <si>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</si>
  <si>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</si>
  <si>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</si>
  <si>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</si>
  <si>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</si>
  <si>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</si>
  <si>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</si>
  <si>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</si>
  <si>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</si>
  <si>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</si>
  <si>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</si>
  <si>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</si>
  <si>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</si>
  <si>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</si>
  <si>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</si>
  <si>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</si>
  <si>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</si>
  <si>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</si>
  <si>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</si>
  <si>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</si>
  <si>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</si>
  <si>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</si>
  <si>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</si>
  <si>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</si>
  <si>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</si>
  <si>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</si>
  <si>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</si>
  <si>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</si>
  <si>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</si>
  <si>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</si>
  <si>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</si>
  <si>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</si>
  <si>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</si>
  <si>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</si>
  <si>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</si>
  <si>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</si>
  <si>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</si>
  <si>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</si>
  <si>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</si>
  <si>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</si>
  <si>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</si>
  <si>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</si>
  <si>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</si>
  <si>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</si>
  <si>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</si>
  <si>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</si>
  <si>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</si>
  <si>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</si>
  <si>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</si>
  <si>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</si>
  <si>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</si>
  <si>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</si>
  <si>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</si>
  <si>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</si>
  <si>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</si>
  <si>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</si>
  <si>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</si>
  <si>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</si>
  <si>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</si>
  <si>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</si>
  <si>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</si>
  <si>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</si>
  <si>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</si>
  <si>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</si>
  <si>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</si>
  <si>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</si>
  <si>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</si>
  <si>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</si>
  <si>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</si>
  <si>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</si>
  <si>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</si>
  <si>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</si>
  <si>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</si>
  <si>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</si>
  <si>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</si>
  <si>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</si>
  <si>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</si>
  <si>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</si>
  <si>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</si>
  <si>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</si>
  <si>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</si>
  <si>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</si>
  <si>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</si>
  <si>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</si>
  <si>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</si>
  <si>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</si>
  <si>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</si>
  <si>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</si>
  <si>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</si>
  <si>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</si>
  <si>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</si>
  <si>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</si>
  <si>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</si>
  <si>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</si>
  <si>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</si>
  <si>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</si>
  <si>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</si>
  <si>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</si>
  <si>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</si>
  <si>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</si>
  <si>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</si>
  <si>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</si>
  <si>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</si>
  <si>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</si>
  <si>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</si>
  <si>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</si>
  <si>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</si>
  <si>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</si>
  <si>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</si>
  <si>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</si>
  <si>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</si>
  <si>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</si>
  <si>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</si>
  <si>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</si>
  <si>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</si>
  <si>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</si>
  <si>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</si>
  <si>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</si>
  <si>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</si>
  <si>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</si>
  <si>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</si>
  <si>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</si>
  <si>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</si>
  <si>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</si>
  <si>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</si>
  <si>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</si>
  <si>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</si>
  <si>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</si>
  <si>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</si>
  <si>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</si>
  <si>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</si>
  <si>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</si>
  <si>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</si>
  <si>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</si>
  <si>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</si>
  <si>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</si>
  <si>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</si>
  <si>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</si>
  <si>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</si>
  <si>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</si>
  <si>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</si>
  <si>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</si>
  <si>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</si>
  <si>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</si>
  <si>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</si>
  <si>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</si>
  <si>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</si>
  <si>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</si>
  <si>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</si>
  <si>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</si>
  <si>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</si>
  <si>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</si>
  <si>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</si>
  <si>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</si>
  <si>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</si>
  <si>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</si>
  <si>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</si>
  <si>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</si>
  <si>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</si>
  <si>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</si>
  <si>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</si>
  <si>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</si>
  <si>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</si>
  <si>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</si>
  <si>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</si>
  <si>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</si>
  <si>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</si>
  <si>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</si>
  <si>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</si>
  <si>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</si>
  <si>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</si>
  <si>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</si>
  <si>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</si>
  <si>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</si>
  <si>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</si>
  <si>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</si>
  <si>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</si>
  <si>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</si>
  <si>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</si>
  <si>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</si>
  <si>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</si>
  <si>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</si>
  <si>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</si>
  <si>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</si>
  <si>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</si>
  <si>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</si>
  <si>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</si>
  <si>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</si>
  <si>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</si>
  <si>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</si>
  <si>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</si>
  <si>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</si>
  <si>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</si>
  <si>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</si>
  <si>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</si>
  <si>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</si>
  <si>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</si>
  <si>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</si>
  <si>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</si>
  <si>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</si>
  <si>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</si>
  <si>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</si>
  <si>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</si>
  <si>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</si>
  <si>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</si>
  <si>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</si>
  <si>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</si>
  <si>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</si>
  <si>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</si>
  <si>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</si>
  <si>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</si>
  <si>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</si>
  <si>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</si>
  <si>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</si>
  <si>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</si>
  <si>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</si>
  <si>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</si>
  <si>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</si>
  <si>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</si>
  <si>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</si>
  <si>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</si>
  <si>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</si>
  <si>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</si>
  <si>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</si>
  <si>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</si>
  <si>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</si>
  <si>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</si>
  <si>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</si>
  <si>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</si>
  <si>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</si>
  <si>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</si>
  <si>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</si>
  <si>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</si>
  <si>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</si>
  <si>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</si>
  <si>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</si>
  <si>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</si>
  <si>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</si>
  <si>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</si>
  <si>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</si>
  <si>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</si>
  <si>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</si>
  <si>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</si>
  <si>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</si>
  <si>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</si>
  <si>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</si>
  <si>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</si>
  <si>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</si>
  <si>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</si>
  <si>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</si>
  <si>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</si>
  <si>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</si>
  <si>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</si>
  <si>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</si>
  <si>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</si>
  <si>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</si>
  <si>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</si>
  <si>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</si>
  <si>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</si>
  <si>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</si>
  <si>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</si>
  <si>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</si>
  <si>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</si>
  <si>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</si>
  <si>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</si>
  <si>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</si>
  <si>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</si>
  <si>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</si>
  <si>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</si>
  <si>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</si>
  <si>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</si>
  <si>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</si>
  <si>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</si>
  <si>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</si>
  <si>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</si>
  <si>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</si>
  <si>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</si>
  <si>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</si>
  <si>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</si>
  <si>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</si>
  <si>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</si>
  <si>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</si>
  <si>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</si>
  <si>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</si>
  <si>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</si>
  <si>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</si>
  <si>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</si>
  <si>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</si>
  <si>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</si>
  <si>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</si>
  <si>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</si>
  <si>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</si>
  <si>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</si>
  <si>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</si>
  <si>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</si>
  <si>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</si>
  <si>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</si>
  <si>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</si>
  <si>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</si>
  <si>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</si>
  <si>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</si>
  <si>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</si>
  <si>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</si>
  <si>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</si>
  <si>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</si>
  <si>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</si>
  <si>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</si>
  <si>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</si>
  <si>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</si>
  <si>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</si>
  <si>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</si>
  <si>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</si>
  <si>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</si>
  <si>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</si>
  <si>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</si>
  <si>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</si>
  <si>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</si>
  <si>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</si>
  <si>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</si>
  <si>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</si>
  <si>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</si>
  <si>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</si>
  <si>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</si>
  <si>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</si>
  <si>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</si>
  <si>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</si>
  <si>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</si>
  <si>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</si>
  <si>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</si>
  <si>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</si>
  <si>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</si>
  <si>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</si>
  <si>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</si>
  <si>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</si>
  <si>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</si>
  <si>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</si>
  <si>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</si>
  <si>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</si>
  <si>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</si>
  <si>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</si>
  <si>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</si>
  <si>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</si>
  <si>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</si>
  <si>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</si>
  <si>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</si>
  <si>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</si>
  <si>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</si>
  <si>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</si>
  <si>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</si>
  <si>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</si>
  <si>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</si>
  <si>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</si>
  <si>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</si>
  <si>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</si>
  <si>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</si>
  <si>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</si>
  <si>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</si>
  <si>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</si>
  <si>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</si>
  <si>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</si>
  <si>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</si>
  <si>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</si>
  <si>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</si>
  <si>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</si>
  <si>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</si>
  <si>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</si>
  <si>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</si>
  <si>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</si>
  <si>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</si>
  <si>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</si>
  <si>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</si>
  <si>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</si>
  <si>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</si>
  <si>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</si>
  <si>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</si>
  <si>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</si>
  <si>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</si>
  <si>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</si>
  <si>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</si>
  <si>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</si>
  <si>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</si>
  <si>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</si>
  <si>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</si>
  <si>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</si>
  <si>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</si>
  <si>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</si>
  <si>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</si>
  <si>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</si>
  <si>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</si>
  <si>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</si>
  <si>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</si>
  <si>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</si>
  <si>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</si>
  <si>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</si>
  <si>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</si>
  <si>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</si>
  <si>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</si>
  <si>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</si>
  <si>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</si>
  <si>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</si>
  <si>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</si>
  <si>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</si>
  <si>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</si>
  <si>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</si>
  <si>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</si>
  <si>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</si>
  <si>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</si>
  <si>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</si>
  <si>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</si>
  <si>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</si>
  <si>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</si>
  <si>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</si>
  <si>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</si>
  <si>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</si>
  <si>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</si>
  <si>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</si>
  <si>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</si>
  <si>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</si>
  <si>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</si>
  <si>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</si>
  <si>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</si>
  <si>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</si>
  <si>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</si>
  <si>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</si>
  <si>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</si>
  <si>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</si>
  <si>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</si>
  <si>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</si>
  <si>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</si>
  <si>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</si>
  <si>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</si>
  <si>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</si>
  <si>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</si>
  <si>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</si>
  <si>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</si>
  <si>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</si>
  <si>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</si>
  <si>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</si>
  <si>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</si>
  <si>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</si>
  <si>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</si>
  <si>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</si>
  <si>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</si>
  <si>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</si>
  <si>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</si>
  <si>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</si>
  <si>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</si>
  <si>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</si>
  <si>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</si>
  <si>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</si>
  <si>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</si>
  <si>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</si>
  <si>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</si>
  <si>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</si>
  <si>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</si>
  <si>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</si>
  <si>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</si>
  <si>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</si>
  <si>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</si>
  <si>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</si>
  <si>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</si>
  <si>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</si>
  <si>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</si>
  <si>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</si>
  <si>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</si>
  <si>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</si>
  <si>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</si>
  <si>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</si>
  <si>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</si>
  <si>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</si>
  <si>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</si>
  <si>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</si>
  <si>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</si>
  <si>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</si>
  <si>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</si>
  <si>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</si>
  <si>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</si>
  <si>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</si>
  <si>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</si>
  <si>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</si>
  <si>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</si>
  <si>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</si>
  <si>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</si>
  <si>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</si>
  <si>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</si>
  <si>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</si>
  <si>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</si>
  <si>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</si>
  <si>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</si>
  <si>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</si>
  <si>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</si>
  <si>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</si>
  <si>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</si>
  <si>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</si>
  <si>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</si>
  <si>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</si>
  <si>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</si>
  <si>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</si>
  <si>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</si>
  <si>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</si>
  <si>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</si>
  <si>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</si>
  <si>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</si>
  <si>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</si>
  <si>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</si>
  <si>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</si>
  <si>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</si>
  <si>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</si>
  <si>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</si>
  <si>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</si>
  <si>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</si>
  <si>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</si>
  <si>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</si>
  <si>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</si>
  <si>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</si>
  <si>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</si>
  <si>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</si>
  <si>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</si>
  <si>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</si>
  <si>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</si>
  <si>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</si>
  <si>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</si>
  <si>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</si>
  <si>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</si>
  <si>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</si>
  <si>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</si>
  <si>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</si>
  <si>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</si>
  <si>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</si>
  <si>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</si>
  <si>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</si>
  <si>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</si>
  <si>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</si>
  <si>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</si>
  <si>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</si>
  <si>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</si>
  <si>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</si>
  <si>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</si>
  <si>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</si>
  <si>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</si>
  <si>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</si>
  <si>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</si>
  <si>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</si>
  <si>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</si>
  <si>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</si>
  <si>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</si>
  <si>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</si>
  <si>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</si>
  <si>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</si>
  <si>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</si>
  <si>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</si>
  <si>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</si>
  <si>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</si>
  <si>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</si>
  <si>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</si>
  <si>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</si>
  <si>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</si>
  <si>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</si>
  <si>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</si>
  <si>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</si>
  <si>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</si>
  <si>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</si>
  <si>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</si>
  <si>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</si>
  <si>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</si>
  <si>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</si>
  <si>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</si>
  <si>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</si>
  <si>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</si>
  <si>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</si>
  <si>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</si>
  <si>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</si>
  <si>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</si>
  <si>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</si>
  <si>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</si>
  <si>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</si>
  <si>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</si>
  <si>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</si>
  <si>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</si>
  <si>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</si>
  <si>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</si>
  <si>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</si>
  <si>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</si>
  <si>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</si>
  <si>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</si>
  <si>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</si>
  <si>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</si>
  <si>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</si>
  <si>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</si>
  <si>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</si>
  <si>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</si>
  <si>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</si>
  <si>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</si>
  <si>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</si>
  <si>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</si>
  <si>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</si>
  <si>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</si>
  <si>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</si>
  <si>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</si>
  <si>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</si>
  <si>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</si>
  <si>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</si>
  <si>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</si>
  <si>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</si>
  <si>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</si>
  <si>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</si>
  <si>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</si>
  <si>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</si>
  <si>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</si>
  <si>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</si>
  <si>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</si>
  <si>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</si>
  <si>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</si>
  <si>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</si>
  <si>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</si>
  <si>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</si>
  <si>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</si>
  <si>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</si>
  <si>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</si>
  <si>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</si>
  <si>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</si>
  <si>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</si>
  <si>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</si>
  <si>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</si>
  <si>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</si>
  <si>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</si>
  <si>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</si>
  <si>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</si>
  <si>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</si>
  <si>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</si>
  <si>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</si>
  <si>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</si>
  <si>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</si>
  <si>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</si>
  <si>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</si>
  <si>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</si>
  <si>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</si>
  <si>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</si>
  <si>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</si>
  <si>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</si>
  <si>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</si>
  <si>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</si>
  <si>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</si>
  <si>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</si>
  <si>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</si>
  <si>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</si>
  <si>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</si>
  <si>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</si>
  <si>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</si>
  <si>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</si>
  <si>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</si>
  <si>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</si>
  <si>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</si>
  <si>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</si>
  <si>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</si>
  <si>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</si>
  <si>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</si>
  <si>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</si>
  <si>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</si>
  <si>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</si>
  <si>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</si>
  <si>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</si>
  <si>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</si>
  <si>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</si>
  <si>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</si>
  <si>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</si>
  <si>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</si>
  <si>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</si>
  <si>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</si>
  <si>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</si>
  <si>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</si>
  <si>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</si>
  <si>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</si>
  <si>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</si>
  <si>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</si>
  <si>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</si>
  <si>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</si>
  <si>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</si>
  <si>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</si>
  <si>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</si>
  <si>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</si>
  <si>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</si>
  <si>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</si>
  <si>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</si>
  <si>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</si>
  <si>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</si>
  <si>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</si>
  <si>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</si>
  <si>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</si>
  <si>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</si>
  <si>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</si>
  <si>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</si>
  <si>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</si>
  <si>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</si>
  <si>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</si>
  <si>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</si>
  <si>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</si>
  <si>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</si>
  <si>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</si>
  <si>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</si>
  <si>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</si>
  <si>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</si>
  <si>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</si>
  <si>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</si>
  <si>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</si>
  <si>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</si>
  <si>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</si>
  <si>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</si>
  <si>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</si>
  <si>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</si>
  <si>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</si>
  <si>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</si>
  <si>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</si>
  <si>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</si>
  <si>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</si>
  <si>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</si>
  <si>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</si>
  <si>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</si>
  <si>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</si>
  <si>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</si>
  <si>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</si>
  <si>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</si>
  <si>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</si>
  <si>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</si>
  <si>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</si>
  <si>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</si>
  <si>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</si>
  <si>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</si>
  <si>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</si>
  <si>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</si>
  <si>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</si>
  <si>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</si>
  <si>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</si>
  <si>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</si>
  <si>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</si>
  <si>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</si>
  <si>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</si>
  <si>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</si>
  <si>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</si>
  <si>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</si>
  <si>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</si>
  <si>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</si>
  <si>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</si>
  <si>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</si>
  <si>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</si>
  <si>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</si>
  <si>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</si>
  <si>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</si>
  <si>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</si>
  <si>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</si>
  <si>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</si>
  <si>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</si>
  <si>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</si>
  <si>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</si>
  <si>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</si>
  <si>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</si>
  <si>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</si>
  <si>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</si>
  <si>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</si>
  <si>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</si>
  <si>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</si>
  <si>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</si>
  <si>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</si>
  <si>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</si>
  <si>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</si>
  <si>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</si>
  <si>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</si>
  <si>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</si>
  <si>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</si>
  <si>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</si>
  <si>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</si>
  <si>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</si>
  <si>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</si>
  <si>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</si>
  <si>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</si>
  <si>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</si>
  <si>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</si>
  <si>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</si>
  <si>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</si>
  <si>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</si>
  <si>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</si>
  <si>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</si>
  <si>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</si>
  <si>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</si>
  <si>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</si>
  <si>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</si>
  <si>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</si>
  <si>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</si>
  <si>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</si>
  <si>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</si>
  <si>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</si>
  <si>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</si>
  <si>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</si>
  <si>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</si>
  <si>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</si>
  <si>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</si>
  <si>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</si>
  <si>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</si>
  <si>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</si>
  <si>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</si>
  <si>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</si>
  <si>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</si>
  <si>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</si>
  <si>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</si>
  <si>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</si>
  <si>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</si>
  <si>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</si>
  <si>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</si>
  <si>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</si>
  <si>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</si>
  <si>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</si>
  <si>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</si>
  <si>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</si>
  <si>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</si>
  <si>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</si>
  <si>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</si>
  <si>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</si>
  <si>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</si>
  <si>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</si>
  <si>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</si>
  <si>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</si>
  <si>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</si>
  <si>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</si>
  <si>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</si>
  <si>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</si>
  <si>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</si>
  <si>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</si>
  <si>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</si>
  <si>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</si>
  <si>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</si>
  <si>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</si>
  <si>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</si>
  <si>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</si>
  <si>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</si>
  <si>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</si>
  <si>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</si>
  <si>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</si>
  <si>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</si>
  <si>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</si>
  <si>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</si>
  <si>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</si>
  <si>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</si>
  <si>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</si>
  <si>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</si>
  <si>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</si>
  <si>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</si>
  <si>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</si>
  <si>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</si>
  <si>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</si>
  <si>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</si>
  <si>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</si>
  <si>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</si>
  <si>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</si>
  <si>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</si>
  <si>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</si>
  <si>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</si>
  <si>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</si>
  <si>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</si>
  <si>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</si>
  <si>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</si>
  <si>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</si>
  <si>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</si>
  <si>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</si>
  <si>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</si>
  <si>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</si>
  <si>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</si>
  <si>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</si>
  <si>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</si>
  <si>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</si>
  <si>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</si>
  <si>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</si>
  <si>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</si>
  <si>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</si>
  <si>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</si>
  <si>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</si>
  <si>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</si>
  <si>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</si>
  <si>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</si>
  <si>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</si>
  <si>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</si>
  <si>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</si>
  <si>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</si>
  <si>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</si>
  <si>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</si>
  <si>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</si>
  <si>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</si>
  <si>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</si>
  <si>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</si>
  <si>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</si>
  <si>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</si>
  <si>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</si>
  <si>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</si>
  <si>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</si>
  <si>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</si>
  <si>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</si>
  <si>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</si>
  <si>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</si>
  <si>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</si>
  <si>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</si>
  <si>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</si>
  <si>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</si>
  <si>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</si>
  <si>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</si>
  <si>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</si>
  <si>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</si>
  <si>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</si>
  <si>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</si>
  <si>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</si>
  <si>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</si>
  <si>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</si>
  <si>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</si>
  <si>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</si>
  <si>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</si>
  <si>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</si>
  <si>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</si>
  <si>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</si>
  <si>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</si>
  <si>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</si>
  <si>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</si>
  <si>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</si>
  <si>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</si>
  <si>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</si>
  <si>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</si>
  <si>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</si>
  <si>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</si>
  <si>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</si>
  <si>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</si>
  <si>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</si>
  <si>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</si>
  <si>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</si>
  <si>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</si>
  <si>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</si>
  <si>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</si>
  <si>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</si>
  <si>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</si>
  <si>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</si>
  <si>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</si>
  <si>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</si>
  <si>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</si>
  <si>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</si>
  <si>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</si>
  <si>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</si>
  <si>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</si>
  <si>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</si>
  <si>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</si>
  <si>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</si>
  <si>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</si>
  <si>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</si>
  <si>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</si>
  <si>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</si>
  <si>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</si>
  <si>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</si>
  <si>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</si>
  <si>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</si>
  <si>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</si>
  <si>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</si>
  <si>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</si>
  <si>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</si>
  <si>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</si>
  <si>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</si>
  <si>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</si>
  <si>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</si>
  <si>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</si>
  <si>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</si>
  <si>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</si>
  <si>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</si>
  <si>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</si>
  <si>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</si>
  <si>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</si>
  <si>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</si>
  <si>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</si>
  <si>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</si>
  <si>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</si>
  <si>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</si>
  <si>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</si>
  <si>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</si>
  <si>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</si>
  <si>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</si>
  <si>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</si>
  <si>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</si>
  <si>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</si>
  <si>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</si>
  <si>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</si>
  <si>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</si>
  <si>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</si>
  <si>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</si>
  <si>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</si>
  <si>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</si>
  <si>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</si>
  <si>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</si>
  <si>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</si>
  <si>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</si>
  <si>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</si>
  <si>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</si>
  <si>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</si>
  <si>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</si>
  <si>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</si>
  <si>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</si>
  <si>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</si>
  <si>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</si>
  <si>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</si>
  <si>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</si>
  <si>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</si>
  <si>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</si>
  <si>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</si>
  <si>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</si>
  <si>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</si>
  <si>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</si>
  <si>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</si>
  <si>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</si>
  <si>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</si>
  <si>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</si>
  <si>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</si>
  <si>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</si>
  <si>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</si>
  <si>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</si>
  <si>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</si>
  <si>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</si>
  <si>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</si>
  <si>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</si>
  <si>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</si>
  <si>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</si>
  <si>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</si>
  <si>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</si>
  <si>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</si>
  <si>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</si>
  <si>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</si>
  <si>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</si>
  <si>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</si>
  <si>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</si>
  <si>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</si>
  <si>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</si>
  <si>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</si>
  <si>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</si>
  <si>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</si>
  <si>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</si>
  <si>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</si>
  <si>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</si>
  <si>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</si>
  <si>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</si>
  <si>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</si>
  <si>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</si>
  <si>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</si>
  <si>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</si>
  <si>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</si>
  <si>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</si>
  <si>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</si>
  <si>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</si>
  <si>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</si>
  <si>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</si>
  <si>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</si>
  <si>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</si>
  <si>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</si>
  <si>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</si>
  <si>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</si>
  <si>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</si>
  <si>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</si>
  <si>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</si>
  <si>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</si>
  <si>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</si>
  <si>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</si>
  <si>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</si>
  <si>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</si>
  <si>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</si>
  <si>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</si>
  <si>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</si>
  <si>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</si>
  <si>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</si>
  <si>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</si>
  <si>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</si>
  <si>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</si>
  <si>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</si>
  <si>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</si>
  <si>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</si>
  <si>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</si>
  <si>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</si>
  <si>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</si>
  <si>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</si>
  <si>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</si>
  <si>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</si>
  <si>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</si>
  <si>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</si>
  <si>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</si>
  <si>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</si>
  <si>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</si>
  <si>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</si>
  <si>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</si>
  <si>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</si>
  <si>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</si>
  <si>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</si>
  <si>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</si>
  <si>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</si>
  <si>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</si>
  <si>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</si>
  <si>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</si>
  <si>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</si>
  <si>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</si>
  <si>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</si>
  <si>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</si>
  <si>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</si>
  <si>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</si>
  <si>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</si>
  <si>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</si>
  <si>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</si>
  <si>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</si>
  <si>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</si>
  <si>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</si>
  <si>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</si>
  <si>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</si>
  <si>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</si>
  <si>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</si>
  <si>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</si>
  <si>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</si>
  <si>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</si>
  <si>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</si>
  <si>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</si>
  <si>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</si>
  <si>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</si>
  <si>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</si>
  <si>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</si>
  <si>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</si>
  <si>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</si>
  <si>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</si>
  <si>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</si>
  <si>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</si>
  <si>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</si>
  <si>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</si>
  <si>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</si>
  <si>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</si>
  <si>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</si>
  <si>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</si>
  <si>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</si>
  <si>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</si>
  <si>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</si>
  <si>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</si>
  <si>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</si>
  <si>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</si>
  <si>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</si>
  <si>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</si>
  <si>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</si>
  <si>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</si>
  <si>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</si>
  <si>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</si>
  <si>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</si>
  <si>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</si>
  <si>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</si>
  <si>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</si>
  <si>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</si>
  <si>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</si>
  <si>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</si>
  <si>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</si>
  <si>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</si>
  <si>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</si>
  <si>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</si>
  <si>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</si>
  <si>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</si>
  <si>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</si>
  <si>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</si>
  <si>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</si>
  <si>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</si>
  <si>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</si>
  <si>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</si>
  <si>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</si>
  <si>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</si>
  <si>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</si>
  <si>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</si>
  <si>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</si>
  <si>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</si>
  <si>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</si>
  <si>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</si>
  <si>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</si>
  <si>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</si>
  <si>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</si>
  <si>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</si>
  <si>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</si>
  <si>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</si>
  <si>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</si>
  <si>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</si>
  <si>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</si>
  <si>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</si>
  <si>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</si>
  <si>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</si>
  <si>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</si>
  <si>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</si>
  <si>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</si>
  <si>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</si>
  <si>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</si>
  <si>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</si>
  <si>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</si>
  <si>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</si>
  <si>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</si>
  <si>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</si>
  <si>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</si>
  <si>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</si>
  <si>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</si>
  <si>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</si>
  <si>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</si>
  <si>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</si>
  <si>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</si>
  <si>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</si>
  <si>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</si>
  <si>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</si>
  <si>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</si>
  <si>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</si>
  <si>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</si>
  <si>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</si>
  <si>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</si>
  <si>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</si>
  <si>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</si>
  <si>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</si>
  <si>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</si>
  <si>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</si>
  <si>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</si>
  <si>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</si>
  <si>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</si>
  <si>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</si>
  <si>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</si>
  <si>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</si>
  <si>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</si>
  <si>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</si>
  <si>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</si>
  <si>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</si>
  <si>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</si>
  <si>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</si>
  <si>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</si>
  <si>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</si>
  <si>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</si>
  <si>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</si>
  <si>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</si>
  <si>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</si>
  <si>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</si>
  <si>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</si>
  <si>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</si>
  <si>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</si>
  <si>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</si>
  <si>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</si>
  <si>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</si>
  <si>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</si>
  <si>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</si>
  <si>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</si>
  <si>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</si>
  <si>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</si>
  <si>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</si>
  <si>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</si>
  <si>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</si>
  <si>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</si>
  <si>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</si>
  <si>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</si>
  <si>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</si>
  <si>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</si>
  <si>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</si>
  <si>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</si>
  <si>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</si>
  <si>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</si>
  <si>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</si>
  <si>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</si>
  <si>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</si>
  <si>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</si>
  <si>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</si>
  <si>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</si>
  <si>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</si>
  <si>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</si>
  <si>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</si>
  <si>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</si>
  <si>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</si>
  <si>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</si>
  <si>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</si>
  <si>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</si>
  <si>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</si>
  <si>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</si>
  <si>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</si>
  <si>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</si>
  <si>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</si>
  <si>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</si>
  <si>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</si>
  <si>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</si>
  <si>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</si>
  <si>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</si>
  <si>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</si>
  <si>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</si>
  <si>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</si>
  <si>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</si>
  <si>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</si>
  <si>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</si>
  <si>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</si>
  <si>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</si>
  <si>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</si>
  <si>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</si>
  <si>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</si>
  <si>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</si>
  <si>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</si>
  <si>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</si>
  <si>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</si>
  <si>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</si>
  <si>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</si>
  <si>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</si>
  <si>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</si>
  <si>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</si>
  <si>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</si>
  <si>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</si>
  <si>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</si>
  <si>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</si>
  <si>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</si>
  <si>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</si>
  <si>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</si>
  <si>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</si>
  <si>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</si>
  <si>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</si>
  <si>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</si>
  <si>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</si>
  <si>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</si>
  <si>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</si>
  <si>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</si>
  <si>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</si>
  <si>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</si>
  <si>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</si>
  <si>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</si>
  <si>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</si>
  <si>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</si>
  <si>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</si>
  <si>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</si>
  <si>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</si>
  <si>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</si>
  <si>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</si>
  <si>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</si>
  <si>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</si>
  <si>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</si>
  <si>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</si>
  <si>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</si>
  <si>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</si>
  <si>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</si>
  <si>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</si>
  <si>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</si>
  <si>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</si>
  <si>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</si>
  <si>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</si>
  <si>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</si>
  <si>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</si>
  <si>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</si>
  <si>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</si>
  <si>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</si>
  <si>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</si>
  <si>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</si>
  <si>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</si>
  <si>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</si>
  <si>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</si>
  <si>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</si>
  <si>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</si>
  <si>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</si>
  <si>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</si>
  <si>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</si>
  <si>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</si>
  <si>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</si>
  <si>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</si>
  <si>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</si>
  <si>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</si>
  <si>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</si>
  <si>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</si>
  <si>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</si>
  <si>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</si>
  <si>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</si>
  <si>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</si>
  <si>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</si>
  <si>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</si>
  <si>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</si>
  <si>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</si>
  <si>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</si>
  <si>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</si>
  <si>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</si>
  <si>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</si>
  <si>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</si>
  <si>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</si>
  <si>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</si>
  <si>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</si>
  <si>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</si>
  <si>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</si>
  <si>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</si>
  <si>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</si>
  <si>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</si>
  <si>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</si>
  <si>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</si>
  <si>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</si>
  <si>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</si>
  <si>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</si>
  <si>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</si>
  <si>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</si>
  <si>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</si>
  <si>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</si>
  <si>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</si>
  <si>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</si>
  <si>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</si>
  <si>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</si>
  <si>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</si>
  <si>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</si>
  <si>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</si>
  <si>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</si>
  <si>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</si>
  <si>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</si>
  <si>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</si>
  <si>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</si>
  <si>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</si>
  <si>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</si>
  <si>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</si>
  <si>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</si>
  <si>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</si>
  <si>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</si>
  <si>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</si>
  <si>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</si>
  <si>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</si>
  <si>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</si>
  <si>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</si>
  <si>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</si>
  <si>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</si>
  <si>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</si>
  <si>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</si>
  <si>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</si>
  <si>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</si>
  <si>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</si>
  <si>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</si>
  <si>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</si>
  <si>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</si>
  <si>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</si>
  <si>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</si>
  <si>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</si>
  <si>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</si>
  <si>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</si>
  <si>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</si>
  <si>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</si>
  <si>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</si>
  <si>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</si>
  <si>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</si>
  <si>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</si>
  <si>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</si>
  <si>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</si>
  <si>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</si>
  <si>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</si>
  <si>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</si>
  <si>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</si>
  <si>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</si>
  <si>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</si>
  <si>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</si>
  <si>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</si>
  <si>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</si>
  <si>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</si>
  <si>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</si>
  <si>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</si>
  <si>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</si>
  <si>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</si>
  <si>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</si>
  <si>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</si>
  <si>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</si>
  <si>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</si>
  <si>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</si>
  <si>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</si>
  <si>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</si>
  <si>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</si>
  <si>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</si>
  <si>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</si>
  <si>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</si>
  <si>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</si>
  <si>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</si>
  <si>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</si>
  <si>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</si>
  <si>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</si>
  <si>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</si>
  <si>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</si>
  <si>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</si>
  <si>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</si>
  <si>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</si>
  <si>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</si>
  <si>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</si>
  <si>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</si>
  <si>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</si>
  <si>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</si>
  <si>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</si>
  <si>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</si>
  <si>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</si>
  <si>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</si>
  <si>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</si>
  <si>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</si>
  <si>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</si>
  <si>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</si>
  <si>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</si>
  <si>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</si>
  <si>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</si>
  <si>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</si>
  <si>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</si>
  <si>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</si>
  <si>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</si>
  <si>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</si>
  <si>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</si>
  <si>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</si>
  <si>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</si>
  <si>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</si>
  <si>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</si>
  <si>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</si>
  <si>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</si>
  <si>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</si>
  <si>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</si>
  <si>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</si>
  <si>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</si>
  <si>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</si>
  <si>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</si>
  <si>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</si>
  <si>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</si>
  <si>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</si>
  <si>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</si>
  <si>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</si>
  <si>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</si>
  <si>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</si>
  <si>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</si>
  <si>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</si>
  <si>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</si>
  <si>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</si>
  <si>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</si>
  <si>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</si>
  <si>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</si>
  <si>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</si>
  <si>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</si>
  <si>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</si>
  <si>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</si>
  <si>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</si>
  <si>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</si>
  <si>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</si>
  <si>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</si>
  <si>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</si>
  <si>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</si>
  <si>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</si>
  <si>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</si>
  <si>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</si>
  <si>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</si>
  <si>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</si>
  <si>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</si>
  <si>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</si>
  <si>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</si>
  <si>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</si>
  <si>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</si>
  <si>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</si>
  <si>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</si>
  <si>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</si>
  <si>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</si>
  <si>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</si>
  <si>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</si>
  <si>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</si>
  <si>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</si>
  <si>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</si>
  <si>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</si>
  <si>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</si>
  <si>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</si>
  <si>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</si>
  <si>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</si>
  <si>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</si>
  <si>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</si>
  <si>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</si>
  <si>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</si>
  <si>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</si>
  <si>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</si>
  <si>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</si>
  <si>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</si>
  <si>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</si>
  <si>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</si>
  <si>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</si>
  <si>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</si>
  <si>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</si>
  <si>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</si>
  <si>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</si>
  <si>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</si>
  <si>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</si>
  <si>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</si>
  <si>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</si>
  <si>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</si>
  <si>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</si>
  <si>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</si>
  <si>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</si>
  <si>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</si>
  <si>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</si>
  <si>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</si>
  <si>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</si>
  <si>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</si>
  <si>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</si>
  <si>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</si>
  <si>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</si>
  <si>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</si>
  <si>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</si>
  <si>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</si>
  <si>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</si>
  <si>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</si>
  <si>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</si>
  <si>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</si>
  <si>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</si>
  <si>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</si>
  <si>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</si>
  <si>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</si>
  <si>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</si>
  <si>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</si>
  <si>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</si>
  <si>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</si>
  <si>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</si>
  <si>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</si>
  <si>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</si>
  <si>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</si>
  <si>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</si>
  <si>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</si>
  <si>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</si>
  <si>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</si>
  <si>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</si>
  <si>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</si>
  <si>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</si>
  <si>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</si>
  <si>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</si>
  <si>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</si>
  <si>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</si>
  <si>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</si>
  <si>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</si>
  <si>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</si>
  <si>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</si>
  <si>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</si>
  <si>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</si>
  <si>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</si>
  <si>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</si>
  <si>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</si>
  <si>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</si>
  <si>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</si>
  <si>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</si>
  <si>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</si>
  <si>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</si>
  <si>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</si>
  <si>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</si>
  <si>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</si>
  <si>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</si>
  <si>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</si>
  <si>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</si>
  <si>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</si>
  <si>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</si>
  <si>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</si>
  <si>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</si>
  <si>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</si>
  <si>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</si>
  <si>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</si>
  <si>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</si>
  <si>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</si>
  <si>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</si>
  <si>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</si>
  <si>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</si>
  <si>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</si>
  <si>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</si>
  <si>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</si>
  <si>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</si>
  <si>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</si>
  <si>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</si>
  <si>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</si>
  <si>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</si>
  <si>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</si>
  <si>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</si>
  <si>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</si>
  <si>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</si>
  <si>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</si>
  <si>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</si>
  <si>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</si>
  <si>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</si>
  <si>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</si>
  <si>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</si>
  <si>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</si>
  <si>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</si>
  <si>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</si>
  <si>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</si>
  <si>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</si>
  <si>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</si>
  <si>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</si>
  <si>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</si>
  <si>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</si>
  <si>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</si>
  <si>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</si>
  <si>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</si>
  <si>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</si>
  <si>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</si>
  <si>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</si>
  <si>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</si>
  <si>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</si>
  <si>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</si>
  <si>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</si>
  <si>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</si>
  <si>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</si>
  <si>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</si>
  <si>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</si>
  <si>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</si>
  <si>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</si>
  <si>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</si>
  <si>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</si>
  <si>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</si>
  <si>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</si>
  <si>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</si>
  <si>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</si>
  <si>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</si>
  <si>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</si>
  <si>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</si>
  <si>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</si>
  <si>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</si>
  <si>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</si>
  <si>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</si>
  <si>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</si>
  <si>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</si>
  <si>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</si>
  <si>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</si>
  <si>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</si>
  <si>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</si>
  <si>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</si>
  <si>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</si>
  <si>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</si>
  <si>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</si>
  <si>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</si>
  <si>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</si>
  <si>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</si>
  <si>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</si>
  <si>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</si>
  <si>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</si>
  <si>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</si>
  <si>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</si>
  <si>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</si>
  <si>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</si>
  <si>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</si>
  <si>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</si>
  <si>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</si>
  <si>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</si>
  <si>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</si>
  <si>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</si>
  <si>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</si>
  <si>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</si>
  <si>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</si>
  <si>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</si>
  <si>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</si>
  <si>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</si>
  <si>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</si>
  <si>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</si>
  <si>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</si>
  <si>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</si>
  <si>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</si>
  <si>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</si>
  <si>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</si>
  <si>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</si>
  <si>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</si>
  <si>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</si>
  <si>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</si>
  <si>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</si>
  <si>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</si>
  <si>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</si>
  <si>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</si>
  <si>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</si>
  <si>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</si>
  <si>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</si>
  <si>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</si>
  <si>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</si>
  <si>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</si>
  <si>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</si>
  <si>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</si>
  <si>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</si>
  <si>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</si>
  <si>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</si>
  <si>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</si>
  <si>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</si>
  <si>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</si>
  <si>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</si>
  <si>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</si>
  <si>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</si>
  <si>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</si>
  <si>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</si>
  <si>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</si>
  <si>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</si>
  <si>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</si>
  <si>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</si>
  <si>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</si>
  <si>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</si>
  <si>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</si>
  <si>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</si>
  <si>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</si>
  <si>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</si>
  <si>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</si>
  <si>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</si>
  <si>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</si>
  <si>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</si>
  <si>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</si>
  <si>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</si>
  <si>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</si>
  <si>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</si>
  <si>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</si>
  <si>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</si>
  <si>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</si>
  <si>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</si>
  <si>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</si>
  <si>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</si>
  <si>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</si>
  <si>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</si>
  <si>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</si>
  <si>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</si>
  <si>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</si>
  <si>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</si>
  <si>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</si>
  <si>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</si>
  <si>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</si>
  <si>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</si>
  <si>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</si>
  <si>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</si>
  <si>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</si>
  <si>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</si>
  <si>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</si>
  <si>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</si>
  <si>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</si>
  <si>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</si>
  <si>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</si>
  <si>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</si>
  <si>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</si>
  <si>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</si>
  <si>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</si>
  <si>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</si>
  <si>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</si>
  <si>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</si>
  <si>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</si>
  <si>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</si>
  <si>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</si>
  <si>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</si>
  <si>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</si>
  <si>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</si>
  <si>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</si>
  <si>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</si>
  <si>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</si>
  <si>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</si>
  <si>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</si>
  <si>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</si>
  <si>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</si>
  <si>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</si>
  <si>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</si>
  <si>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</si>
  <si>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</si>
  <si>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</si>
  <si>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</si>
  <si>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</si>
  <si>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</si>
  <si>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</si>
  <si>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</si>
  <si>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</si>
  <si>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</si>
  <si>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</si>
  <si>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</si>
  <si>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</si>
  <si>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</si>
  <si>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</si>
  <si>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</si>
  <si>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</si>
  <si>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</si>
  <si>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</si>
  <si>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</si>
  <si>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</si>
  <si>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</si>
  <si>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</si>
  <si>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</si>
  <si>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</si>
  <si>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</si>
  <si>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</si>
  <si>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</si>
  <si>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</si>
  <si>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</si>
  <si>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</si>
  <si>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</si>
  <si>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</si>
  <si>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</si>
  <si>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</si>
  <si>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</si>
  <si>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</si>
  <si>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</si>
  <si>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</si>
  <si>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</si>
  <si>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</si>
  <si>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</si>
  <si>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</si>
  <si>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</si>
  <si>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</si>
  <si>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</si>
  <si>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</si>
  <si>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</si>
  <si>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</si>
  <si>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</si>
  <si>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</si>
  <si>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</si>
  <si>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</si>
  <si>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</si>
  <si>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</si>
  <si>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</si>
  <si>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</si>
  <si>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</si>
  <si>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</si>
  <si>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</si>
  <si>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</si>
  <si>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</si>
  <si>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</si>
  <si>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</si>
  <si>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</si>
  <si>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</si>
  <si>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</si>
  <si>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</si>
  <si>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</si>
  <si>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</si>
  <si>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</si>
  <si>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</si>
  <si>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</si>
  <si>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</si>
  <si>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</si>
  <si>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</si>
  <si>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</si>
  <si>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</si>
  <si>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</si>
  <si>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</si>
  <si>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</si>
  <si>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</si>
  <si>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</si>
  <si>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</si>
  <si>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</si>
  <si>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</si>
  <si>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</si>
  <si>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</si>
  <si>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</si>
  <si>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</si>
  <si>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</si>
  <si>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</si>
  <si>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</si>
  <si>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</si>
  <si>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</si>
  <si>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</si>
  <si>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</si>
  <si>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</si>
  <si>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</si>
  <si>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</si>
  <si>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</si>
  <si>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</si>
  <si>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</si>
  <si>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</si>
  <si>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</si>
  <si>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</si>
  <si>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</si>
  <si>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</si>
  <si>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</si>
  <si>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</si>
  <si>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</si>
  <si>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</si>
  <si>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</si>
  <si>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</si>
  <si>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</si>
  <si>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</si>
  <si>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</si>
  <si>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</si>
  <si>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</si>
  <si>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</si>
  <si>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</si>
  <si>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</si>
  <si>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</si>
  <si>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</si>
  <si>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</si>
  <si>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</si>
  <si>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</si>
  <si>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</si>
  <si>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</si>
  <si>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</si>
  <si>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</si>
  <si>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</si>
  <si>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</si>
  <si>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</si>
  <si>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</si>
  <si>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</si>
  <si>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</si>
  <si>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</si>
  <si>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</si>
  <si>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</si>
  <si>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</si>
  <si>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</si>
  <si>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</si>
  <si>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</si>
  <si>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</si>
  <si>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</si>
  <si>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</si>
  <si>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</si>
  <si>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</si>
  <si>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</si>
  <si>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</si>
  <si>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</si>
  <si>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</si>
  <si>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</si>
  <si>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</si>
  <si>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</si>
  <si>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</si>
  <si>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</si>
  <si>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</si>
  <si>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</si>
  <si>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</si>
  <si>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</si>
  <si>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</si>
  <si>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</si>
  <si>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</si>
  <si>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</si>
  <si>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</si>
  <si>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</si>
  <si>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</si>
  <si>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</si>
  <si>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</si>
  <si>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</si>
  <si>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</si>
  <si>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</si>
  <si>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</si>
  <si>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</si>
  <si>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</si>
  <si>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</si>
  <si>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</si>
  <si>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</si>
  <si>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</si>
  <si>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</si>
  <si>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</si>
  <si>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</si>
  <si>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</si>
  <si>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</si>
  <si>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</si>
  <si>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</si>
  <si>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</si>
  <si>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</si>
  <si>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</si>
  <si>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</si>
  <si>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</si>
  <si>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</si>
  <si>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</si>
  <si>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</si>
  <si>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</si>
  <si>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</si>
  <si>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</si>
  <si>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</si>
  <si>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</si>
  <si>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</si>
  <si>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</si>
  <si>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</si>
  <si>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</si>
  <si>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</si>
  <si>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</si>
  <si>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</si>
  <si>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</si>
  <si>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</si>
  <si>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</si>
  <si>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</si>
  <si>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</si>
  <si>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</si>
  <si>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</si>
  <si>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</si>
  <si>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</si>
  <si>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</si>
  <si>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</si>
  <si>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</si>
  <si>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</si>
  <si>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</si>
  <si>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</si>
  <si>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</si>
  <si>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</si>
  <si>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</si>
  <si>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</si>
  <si>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</si>
  <si>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</si>
  <si>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</si>
  <si>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</si>
  <si>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</si>
  <si>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</si>
  <si>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</si>
  <si>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</si>
  <si>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</si>
  <si>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</si>
  <si>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</si>
  <si>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</si>
  <si>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</si>
  <si>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</si>
  <si>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</si>
  <si>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</si>
  <si>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</si>
  <si>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</si>
  <si>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</si>
  <si>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</si>
  <si>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</si>
  <si>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</si>
  <si>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</si>
  <si>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</si>
  <si>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</si>
  <si>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</si>
  <si>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</si>
  <si>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</si>
  <si>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</si>
  <si>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</si>
  <si>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</si>
  <si>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</si>
  <si>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</si>
  <si>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</si>
  <si>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</si>
  <si>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</si>
  <si>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</si>
  <si>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</si>
  <si>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</si>
  <si>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</si>
  <si>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</si>
  <si>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</si>
  <si>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</si>
  <si>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</si>
  <si>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</si>
  <si>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</si>
  <si>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</si>
  <si>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</si>
  <si>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</si>
  <si>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</si>
  <si>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</si>
  <si>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</si>
  <si>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</si>
  <si>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</si>
  <si>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</si>
  <si>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</si>
  <si>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</si>
  <si>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</si>
  <si>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</si>
  <si>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</si>
  <si>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</si>
  <si>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</si>
  <si>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</si>
  <si>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</si>
  <si>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</si>
  <si>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</si>
  <si>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</si>
  <si>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</si>
  <si>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</si>
  <si>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</si>
  <si>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</si>
  <si>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</si>
  <si>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</si>
  <si>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</si>
  <si>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</si>
  <si>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</si>
  <si>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</si>
  <si>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</si>
  <si>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</si>
  <si>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</si>
  <si>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</si>
  <si>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</si>
  <si>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</si>
  <si>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</si>
  <si>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</si>
  <si>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</si>
  <si>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</si>
  <si>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</si>
  <si>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</si>
  <si>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</si>
  <si>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</si>
  <si>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</si>
  <si>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</si>
  <si>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</si>
  <si>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</si>
  <si>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</si>
  <si>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</si>
  <si>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</si>
  <si>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</si>
  <si>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</si>
  <si>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</si>
  <si>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</si>
  <si>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</si>
  <si>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</si>
  <si>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</si>
  <si>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</si>
  <si>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</si>
  <si>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</si>
  <si>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</si>
  <si>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</si>
  <si>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</si>
  <si>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</si>
  <si>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</si>
  <si>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</si>
  <si>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</si>
  <si>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</si>
  <si>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</si>
  <si>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</si>
  <si>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</si>
  <si>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</si>
  <si>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</si>
  <si>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</si>
  <si>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</si>
  <si>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</si>
  <si>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</si>
  <si>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</si>
  <si>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</si>
  <si>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</si>
  <si>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</si>
  <si>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</si>
  <si>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</si>
  <si>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</si>
  <si>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</si>
  <si>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</si>
  <si>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</si>
  <si>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</si>
  <si>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</si>
  <si>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</si>
  <si>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</si>
  <si>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</si>
  <si>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</si>
  <si>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</si>
  <si>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</si>
  <si>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</si>
  <si>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</si>
  <si>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</si>
  <si>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</si>
  <si>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</si>
  <si>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</si>
  <si>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</si>
  <si>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</si>
  <si>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</si>
  <si>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</si>
  <si>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</si>
  <si>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</si>
  <si>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</si>
  <si>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</si>
  <si>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</si>
  <si>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</si>
  <si>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</si>
  <si>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</si>
  <si>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</si>
  <si>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</si>
  <si>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</si>
  <si>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</si>
  <si>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</si>
  <si>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</si>
  <si>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</si>
  <si>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</si>
  <si>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</si>
  <si>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</si>
  <si>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</si>
  <si>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</si>
  <si>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</si>
  <si>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</si>
  <si>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</si>
  <si>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</si>
  <si>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</si>
  <si>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</si>
  <si>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</si>
  <si>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</si>
  <si>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</si>
  <si>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</si>
  <si>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</si>
  <si>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</si>
  <si>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</si>
  <si>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</si>
  <si>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</si>
  <si>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</si>
  <si>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</si>
  <si>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</si>
  <si>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</si>
  <si>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</si>
  <si>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</si>
  <si>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</si>
  <si>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</si>
  <si>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</si>
  <si>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</si>
  <si>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</si>
  <si>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</si>
  <si>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</si>
  <si>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</si>
  <si>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</si>
  <si>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</si>
  <si>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</si>
  <si>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</si>
  <si>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</si>
  <si>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</si>
  <si>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</si>
  <si>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</si>
  <si>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</si>
  <si>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</si>
  <si>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</si>
  <si>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</si>
  <si>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</si>
  <si>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</si>
  <si>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</si>
  <si>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</si>
  <si>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</si>
  <si>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</si>
  <si>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</si>
  <si>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</si>
  <si>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</si>
  <si>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</si>
  <si>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</si>
  <si>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</si>
  <si>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</si>
  <si>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</si>
  <si>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</si>
  <si>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</si>
  <si>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</si>
  <si>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</si>
  <si>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</si>
  <si>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</si>
  <si>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</si>
  <si>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</si>
  <si>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</si>
  <si>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</si>
  <si>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</si>
  <si>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</si>
  <si>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</si>
  <si>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</si>
  <si>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</si>
  <si>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</si>
  <si>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</si>
  <si>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</si>
  <si>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</si>
  <si>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</si>
  <si>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</si>
  <si>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</si>
  <si>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</si>
  <si>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</si>
  <si>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</si>
  <si>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</si>
  <si>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</si>
  <si>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</si>
  <si>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</si>
  <si>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</si>
  <si>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</si>
  <si>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</si>
  <si>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</si>
  <si>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</si>
  <si>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</si>
  <si>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</si>
  <si>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</si>
  <si>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</si>
  <si>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</si>
  <si>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</si>
  <si>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</si>
  <si>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</si>
  <si>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</si>
  <si>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</si>
  <si>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</si>
  <si>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</si>
  <si>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</si>
  <si>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</si>
  <si>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</si>
  <si>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</si>
  <si>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</si>
  <si>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</si>
  <si>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</si>
  <si>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</si>
  <si>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</si>
  <si>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</si>
  <si>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</si>
  <si>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</si>
  <si>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</si>
  <si>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</si>
  <si>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</si>
  <si>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</si>
  <si>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</si>
  <si>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</si>
  <si>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</si>
  <si>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</si>
  <si>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</si>
  <si>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</si>
  <si>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</si>
  <si>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</si>
  <si>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</si>
  <si>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</si>
  <si>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</si>
  <si>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</si>
  <si>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</si>
  <si>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</si>
  <si>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</si>
  <si>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</si>
  <si>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</si>
  <si>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</si>
  <si>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</si>
  <si>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</si>
  <si>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</si>
  <si>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</si>
  <si>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</si>
  <si>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</si>
  <si>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</si>
  <si>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</si>
  <si>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</si>
  <si>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</si>
  <si>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</si>
  <si>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</si>
  <si>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</si>
  <si>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</si>
  <si>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</si>
  <si>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</si>
  <si>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</si>
  <si>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</si>
  <si>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</si>
  <si>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</si>
  <si>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</si>
  <si>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</si>
  <si>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</si>
  <si>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</si>
  <si>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</si>
  <si>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</si>
  <si>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</si>
  <si>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</si>
  <si>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</si>
  <si>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</si>
  <si>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</si>
  <si>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</si>
  <si>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</si>
  <si>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</si>
  <si>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</si>
  <si>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</si>
  <si>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</si>
  <si>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</si>
  <si>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</si>
  <si>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</si>
  <si>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</si>
  <si>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</si>
  <si>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</si>
  <si>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</si>
  <si>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</si>
  <si>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</si>
  <si>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</si>
  <si>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</si>
  <si>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</si>
  <si>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</si>
  <si>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</si>
  <si>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</si>
  <si>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</si>
  <si>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</si>
  <si>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</si>
  <si>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</si>
  <si>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</si>
  <si>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</si>
  <si>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</si>
  <si>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</si>
  <si>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</si>
  <si>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</si>
  <si>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</si>
  <si>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</si>
  <si>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</si>
  <si>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</si>
  <si>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</si>
  <si>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</si>
  <si>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</si>
  <si>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</si>
  <si>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</si>
  <si>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</si>
  <si>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</si>
  <si>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</si>
  <si>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</si>
  <si>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</si>
  <si>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</si>
  <si>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</si>
  <si>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</si>
  <si>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</si>
  <si>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</si>
  <si>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</si>
  <si>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</si>
  <si>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</si>
  <si>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</si>
  <si>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</si>
  <si>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</si>
  <si>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</si>
  <si>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</si>
  <si>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</si>
  <si>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</si>
  <si>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</si>
  <si>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</si>
  <si>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</si>
  <si>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</si>
  <si>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</si>
  <si>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</si>
  <si>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</si>
  <si>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</si>
  <si>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</si>
  <si>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</si>
  <si>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</si>
  <si>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</si>
  <si>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</si>
  <si>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</si>
  <si>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</si>
  <si>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</si>
  <si>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</si>
  <si>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</si>
  <si>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</si>
  <si>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</si>
  <si>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</si>
  <si>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</si>
  <si>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</si>
  <si>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</si>
  <si>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</si>
  <si>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</si>
  <si>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</si>
  <si>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</si>
  <si>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</si>
  <si>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</si>
  <si>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</si>
  <si>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</si>
  <si>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</si>
  <si>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</si>
  <si>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</si>
  <si>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</si>
  <si>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</si>
  <si>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</si>
  <si>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</si>
  <si>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</si>
  <si>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</si>
  <si>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</si>
  <si>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</si>
  <si>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</si>
  <si>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</si>
  <si>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</si>
  <si>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</si>
  <si>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</si>
  <si>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</si>
  <si>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</si>
  <si>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</si>
  <si>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</si>
  <si>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</si>
  <si>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</si>
  <si>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</si>
  <si>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</si>
  <si>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</si>
  <si>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</si>
  <si>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</si>
  <si>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</si>
  <si>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</si>
  <si>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</si>
  <si>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</si>
  <si>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</si>
  <si>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</si>
  <si>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</si>
  <si>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</si>
  <si>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</si>
  <si>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</si>
  <si>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</si>
  <si>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</si>
  <si>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</si>
  <si>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</si>
  <si>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</si>
  <si>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</si>
  <si>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</si>
  <si>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</si>
  <si>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</si>
  <si>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</si>
  <si>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</si>
  <si>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</si>
  <si>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</si>
  <si>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</si>
  <si>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</si>
  <si>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</si>
  <si>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</si>
  <si>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</si>
  <si>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</si>
  <si>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</si>
  <si>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</si>
  <si>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</si>
  <si>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</si>
  <si>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</si>
  <si>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</si>
  <si>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</si>
  <si>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</si>
  <si>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</si>
  <si>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</si>
  <si>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</si>
  <si>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</si>
  <si>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</si>
  <si>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</si>
  <si>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</si>
  <si>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</si>
  <si>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</si>
  <si>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</si>
  <si>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</si>
  <si>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</si>
  <si>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</si>
  <si>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</si>
  <si>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</si>
  <si>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</si>
  <si>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</si>
  <si>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</si>
  <si>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</si>
  <si>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</si>
  <si>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</si>
  <si>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</si>
  <si>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</si>
  <si>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</si>
  <si>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</si>
  <si>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</si>
  <si>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</si>
  <si>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</si>
  <si>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</si>
  <si>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</si>
  <si>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</si>
  <si>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</si>
  <si>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</si>
  <si>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</si>
  <si>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</si>
  <si>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</si>
  <si>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</si>
  <si>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</si>
  <si>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</si>
  <si>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</si>
  <si>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</si>
  <si>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</si>
  <si>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</si>
  <si>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</si>
  <si>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</si>
  <si>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</si>
  <si>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</si>
  <si>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</si>
  <si>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</si>
  <si>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</si>
  <si>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</si>
  <si>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</si>
  <si>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</si>
  <si>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</si>
  <si>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</si>
  <si>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</si>
  <si>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</si>
  <si>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</si>
  <si>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</si>
  <si>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</si>
  <si>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</si>
  <si>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</si>
  <si>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</si>
  <si>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</si>
  <si>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</si>
  <si>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</si>
  <si>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</si>
  <si>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</si>
  <si>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</si>
  <si>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</si>
  <si>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</si>
  <si>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</si>
  <si>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</si>
  <si>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</si>
  <si>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</si>
  <si>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</si>
  <si>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</si>
  <si>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</si>
  <si>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</si>
  <si>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</si>
  <si>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</si>
  <si>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</si>
  <si>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</si>
  <si>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</si>
  <si>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</si>
  <si>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</si>
  <si>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</si>
  <si>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</si>
  <si>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</si>
  <si>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</si>
  <si>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</si>
  <si>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</si>
  <si>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</si>
  <si>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</si>
  <si>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</si>
  <si>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</si>
  <si>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</si>
  <si>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</si>
  <si>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</si>
  <si>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</si>
  <si>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</si>
  <si>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</si>
  <si>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</si>
  <si>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</si>
  <si>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</si>
  <si>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</si>
  <si>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</si>
  <si>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</si>
  <si>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</si>
  <si>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</si>
  <si>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</si>
  <si>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</si>
  <si>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</si>
  <si>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</si>
  <si>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</si>
  <si>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</si>
  <si>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</si>
  <si>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</si>
  <si>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</si>
  <si>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</si>
  <si>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</si>
  <si>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</si>
  <si>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</si>
  <si>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</si>
  <si>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</si>
  <si>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</si>
  <si>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</si>
  <si>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</si>
  <si>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</si>
  <si>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</si>
  <si>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</si>
  <si>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</si>
  <si>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</si>
  <si>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</si>
  <si>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</si>
  <si>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</si>
  <si>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</si>
  <si>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</si>
  <si>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</si>
  <si>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</si>
  <si>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</si>
  <si>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</si>
  <si>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</si>
  <si>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</si>
  <si>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</si>
  <si>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</si>
  <si>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</si>
  <si>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</si>
  <si>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</si>
  <si>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</si>
  <si>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</si>
  <si>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</si>
  <si>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</si>
  <si>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</si>
  <si>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</si>
  <si>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</si>
  <si>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</si>
  <si>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</si>
  <si>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</si>
  <si>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</si>
  <si>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</si>
  <si>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</si>
  <si>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</si>
  <si>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</si>
  <si>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</si>
  <si>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</si>
  <si>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</si>
  <si>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</si>
  <si>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</si>
  <si>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</si>
  <si>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</si>
  <si>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</si>
  <si>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</si>
  <si>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</si>
  <si>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</si>
  <si>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</si>
  <si>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</si>
  <si>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</si>
  <si>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</si>
  <si>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</si>
  <si>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</si>
  <si>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</si>
  <si>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</si>
  <si>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</si>
  <si>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</si>
  <si>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</si>
  <si>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</si>
  <si>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</si>
  <si>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</si>
  <si>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</si>
  <si>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</si>
  <si>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</si>
  <si>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</si>
  <si>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</si>
  <si>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</si>
  <si>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</si>
  <si>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</si>
  <si>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</si>
  <si>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</si>
  <si>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</si>
  <si>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</si>
  <si>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</si>
  <si>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</si>
  <si>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</si>
  <si>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</si>
  <si>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</si>
  <si>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</si>
  <si>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</si>
  <si>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</si>
  <si>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</si>
  <si>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</si>
  <si>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</si>
  <si>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</si>
  <si>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</si>
  <si>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</si>
  <si>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</si>
  <si>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</si>
  <si>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</si>
  <si>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</si>
  <si>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</si>
  <si>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</si>
  <si>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</si>
  <si>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</si>
  <si>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</si>
  <si>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</si>
  <si>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</si>
  <si>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</si>
  <si>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</si>
  <si>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</si>
  <si>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</si>
  <si>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</si>
  <si>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</si>
  <si>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</si>
  <si>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</si>
  <si>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</si>
  <si>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</si>
  <si>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</si>
  <si>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</si>
  <si>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</si>
  <si>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</si>
  <si>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</si>
  <si>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</si>
  <si>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</si>
  <si>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</si>
  <si>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</si>
  <si>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</si>
  <si>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</si>
  <si>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</si>
  <si>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</si>
  <si>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</si>
  <si>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</si>
  <si>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</si>
  <si>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</si>
  <si>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</si>
  <si>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</si>
  <si>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</si>
  <si>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</si>
  <si>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</si>
  <si>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</si>
  <si>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</si>
  <si>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</si>
  <si>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</si>
  <si>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</si>
  <si>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</si>
  <si>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</si>
  <si>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</si>
  <si>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</si>
  <si>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</si>
  <si>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</si>
  <si>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</si>
  <si>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</si>
  <si>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</si>
  <si>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</si>
  <si>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</si>
  <si>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</si>
  <si>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</si>
  <si>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</si>
  <si>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</si>
  <si>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</si>
  <si>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</si>
  <si>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</si>
  <si>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</si>
  <si>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</si>
  <si>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</si>
  <si>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</si>
  <si>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</si>
  <si>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</si>
  <si>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</si>
  <si>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</si>
  <si>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</si>
  <si>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</si>
  <si>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</si>
  <si>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</si>
  <si>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</si>
  <si>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</si>
  <si>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</si>
  <si>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</si>
  <si>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</si>
  <si>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</si>
  <si>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</si>
  <si>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</si>
  <si>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</si>
  <si>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</si>
  <si>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</si>
  <si>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</si>
  <si>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</si>
  <si>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</si>
  <si>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</si>
  <si>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</si>
  <si>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</si>
  <si>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</si>
  <si>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</si>
  <si>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</si>
  <si>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</si>
  <si>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</si>
  <si>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</si>
  <si>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</si>
  <si>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</si>
  <si>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</si>
  <si>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</si>
  <si>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</si>
  <si>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</si>
  <si>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</si>
  <si>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</si>
  <si>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</si>
  <si>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</si>
  <si>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</si>
  <si>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</si>
  <si>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</si>
  <si>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</si>
  <si>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</si>
  <si>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</si>
  <si>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</si>
  <si>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</si>
  <si>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</si>
  <si>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</si>
  <si>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</si>
  <si>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</si>
  <si>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</si>
  <si>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</si>
  <si>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</si>
  <si>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</si>
  <si>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</si>
  <si>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</si>
  <si>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</si>
  <si>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</si>
  <si>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</si>
  <si>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</si>
  <si>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</si>
  <si>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</si>
  <si>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</si>
  <si>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</si>
  <si>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</si>
  <si>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</si>
  <si>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</si>
  <si>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</si>
  <si>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</si>
  <si>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</si>
  <si>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</si>
  <si>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</si>
  <si>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</si>
  <si>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</si>
  <si>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</si>
  <si>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</si>
  <si>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</si>
  <si>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</si>
  <si>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</si>
  <si>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</si>
  <si>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</si>
  <si>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</si>
  <si>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</si>
  <si>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</si>
  <si>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</si>
  <si>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</si>
  <si>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</si>
  <si>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</si>
  <si>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</si>
  <si>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</si>
  <si>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</si>
  <si>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</si>
  <si>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</si>
  <si>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</si>
  <si>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</si>
  <si>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</si>
  <si>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</si>
  <si>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</si>
  <si>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</si>
  <si>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</si>
  <si>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</si>
  <si>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</si>
  <si>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</si>
  <si>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</si>
  <si>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</si>
  <si>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</si>
  <si>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</si>
  <si>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</si>
  <si>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</si>
  <si>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</si>
  <si>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</si>
  <si>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</si>
  <si>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</si>
  <si>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</si>
  <si>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</si>
  <si>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</si>
  <si>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</si>
  <si>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</si>
  <si>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</si>
  <si>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</si>
  <si>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</si>
  <si>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</si>
  <si>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</si>
  <si>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</si>
  <si>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</si>
  <si>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</si>
  <si>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</si>
  <si>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</si>
  <si>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</si>
  <si>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</si>
  <si>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</si>
  <si>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</si>
  <si>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</si>
  <si>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</si>
  <si>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</si>
  <si>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</si>
  <si>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</si>
  <si>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</si>
  <si>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</si>
  <si>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</si>
  <si>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</si>
  <si>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</si>
  <si>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</si>
  <si>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</si>
  <si>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</si>
  <si>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</si>
  <si>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</si>
  <si>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</si>
  <si>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</si>
  <si>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</si>
  <si>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</si>
  <si>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</si>
  <si>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</si>
  <si>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</si>
  <si>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</si>
  <si>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</si>
  <si>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</si>
  <si>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</si>
  <si>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</si>
  <si>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</si>
  <si>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</si>
  <si>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</si>
  <si>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</si>
  <si>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</si>
  <si>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</si>
  <si>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</si>
  <si>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</si>
  <si>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</si>
  <si>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</si>
  <si>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</si>
  <si>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</si>
  <si>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</si>
  <si>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</si>
  <si>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</si>
  <si>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</si>
  <si>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</si>
  <si>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</si>
  <si>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</si>
  <si>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</si>
  <si>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</si>
  <si>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</si>
  <si>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</si>
  <si>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</si>
  <si>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</si>
  <si>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</si>
  <si>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</si>
  <si>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</si>
  <si>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</si>
  <si>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</si>
  <si>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</si>
  <si>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</si>
  <si>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</si>
  <si>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</si>
  <si>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</si>
  <si>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</si>
  <si>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</si>
  <si>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</si>
  <si>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</si>
  <si>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</si>
  <si>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</si>
  <si>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</si>
  <si>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</si>
  <si>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</si>
  <si>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</si>
  <si>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</si>
  <si>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</si>
  <si>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</si>
  <si>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</si>
  <si>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</si>
  <si>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</si>
  <si>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</si>
  <si>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</si>
  <si>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</si>
  <si>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</si>
  <si>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</si>
  <si>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</si>
  <si>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</si>
  <si>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</si>
  <si>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</si>
  <si>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</si>
  <si>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</si>
  <si>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</si>
  <si>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</si>
  <si>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</si>
  <si>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</si>
  <si>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</si>
  <si>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</si>
  <si>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</si>
  <si>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</si>
  <si>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</si>
  <si>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</si>
  <si>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</si>
  <si>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</si>
  <si>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</si>
  <si>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</si>
  <si>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</si>
  <si>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</si>
  <si>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</si>
  <si>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</si>
  <si>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</si>
  <si>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</si>
  <si>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</si>
  <si>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</si>
  <si>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</si>
  <si>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</si>
  <si>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</si>
  <si>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</si>
  <si>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</si>
  <si>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</si>
  <si>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</si>
  <si>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</si>
  <si>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</si>
  <si>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</si>
  <si>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</si>
  <si>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</si>
  <si>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</si>
  <si>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</si>
  <si>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</si>
  <si>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</si>
  <si>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</si>
  <si>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</si>
  <si>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</si>
  <si>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</si>
  <si>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</si>
  <si>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</si>
  <si>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</si>
  <si>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</si>
  <si>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</si>
  <si>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</si>
  <si>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</si>
  <si>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</si>
  <si>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</si>
  <si>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</si>
  <si>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</si>
  <si>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</si>
  <si>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</si>
  <si>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</si>
  <si>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</si>
  <si>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</si>
  <si>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</si>
  <si>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</si>
  <si>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</si>
  <si>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</si>
  <si>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</si>
  <si>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</si>
  <si>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</si>
  <si>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</si>
  <si>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</si>
  <si>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</si>
  <si>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</si>
  <si>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</si>
  <si>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</si>
  <si>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</si>
  <si>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</si>
  <si>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</si>
  <si>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</si>
  <si>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</si>
  <si>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</si>
  <si>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</si>
  <si>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</si>
  <si>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</si>
  <si>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</si>
  <si>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</si>
  <si>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</si>
  <si>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</si>
  <si>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</si>
  <si>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</si>
  <si>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</si>
  <si>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</si>
  <si>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</si>
  <si>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</si>
  <si>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</si>
  <si>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</si>
  <si>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</si>
  <si>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</si>
  <si>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</si>
  <si>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</si>
  <si>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</si>
  <si>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</si>
  <si>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</si>
  <si>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</si>
  <si>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</si>
  <si>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</si>
  <si>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</si>
  <si>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</si>
  <si>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</si>
  <si>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</si>
  <si>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</si>
  <si>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</si>
  <si>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</si>
  <si>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</si>
  <si>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</si>
  <si>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</si>
  <si>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</si>
  <si>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</si>
  <si>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</si>
  <si>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</si>
  <si>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</si>
  <si>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</si>
  <si>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</si>
  <si>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</si>
  <si>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</si>
  <si>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</si>
  <si>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</si>
  <si>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</si>
  <si>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</si>
  <si>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</si>
  <si>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</si>
  <si>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</si>
  <si>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</si>
  <si>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</si>
  <si>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</si>
  <si>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</si>
  <si>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</si>
  <si>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</si>
  <si>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</si>
  <si>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</si>
  <si>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</si>
  <si>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</si>
  <si>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</si>
  <si>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</si>
  <si>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</si>
  <si>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</si>
  <si>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</si>
  <si>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</si>
  <si>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</si>
  <si>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</si>
  <si>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</si>
  <si>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</si>
  <si>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</si>
  <si>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</si>
  <si>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</si>
  <si>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</si>
  <si>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</si>
  <si>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</si>
  <si>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</si>
  <si>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</si>
  <si>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</si>
  <si>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</si>
  <si>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</si>
  <si>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</si>
  <si>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</si>
  <si>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</si>
  <si>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</si>
  <si>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</si>
  <si>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</si>
  <si>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</si>
  <si>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</si>
  <si>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</si>
  <si>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</si>
  <si>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</si>
  <si>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</si>
  <si>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</si>
  <si>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</si>
  <si>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</si>
  <si>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</si>
  <si>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</si>
  <si>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</si>
  <si>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</si>
  <si>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</si>
  <si>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</si>
  <si>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</si>
  <si>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</si>
  <si>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</si>
  <si>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</si>
  <si>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</si>
  <si>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</si>
  <si>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</si>
  <si>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</si>
  <si>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</si>
  <si>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</si>
  <si>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</si>
  <si>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</si>
  <si>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</si>
  <si>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</si>
  <si>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</si>
  <si>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</si>
  <si>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</si>
  <si>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</si>
  <si>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</si>
  <si>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</si>
  <si>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</si>
  <si>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</si>
  <si>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</si>
  <si>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</si>
  <si>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</si>
  <si>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</si>
  <si>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</si>
  <si>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</si>
  <si>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</si>
  <si>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</si>
  <si>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</si>
  <si>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</si>
  <si>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</si>
  <si>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</si>
  <si>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</si>
  <si>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</si>
  <si>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</si>
  <si>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</si>
  <si>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</si>
  <si>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</si>
  <si>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</si>
  <si>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</si>
  <si>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</si>
  <si>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</si>
  <si>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</si>
  <si>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</si>
  <si>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</si>
  <si>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</si>
  <si>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</si>
  <si>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</si>
  <si>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</si>
  <si>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</si>
  <si>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</si>
  <si>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</si>
  <si>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</si>
  <si>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</si>
  <si>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</si>
  <si>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</si>
  <si>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</si>
  <si>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</si>
  <si>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</si>
  <si>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</si>
  <si>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</si>
  <si>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</si>
  <si>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</si>
  <si>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</si>
  <si>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</si>
  <si>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</si>
  <si>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</si>
  <si>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</si>
  <si>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</si>
  <si>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</si>
  <si>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</si>
  <si>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</si>
  <si>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</si>
  <si>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</si>
  <si>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</si>
  <si>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</si>
  <si>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</si>
  <si>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</si>
  <si>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</si>
  <si>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</si>
  <si>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</si>
  <si>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</si>
  <si>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</si>
  <si>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</si>
  <si>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</si>
  <si>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</si>
  <si>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</si>
  <si>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</si>
  <si>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</si>
  <si>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</si>
  <si>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</si>
  <si>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</si>
  <si>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</si>
  <si>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</si>
  <si>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</si>
  <si>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</si>
  <si>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</si>
  <si>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</si>
  <si>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</si>
  <si>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</si>
  <si>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</si>
  <si>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</si>
  <si>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</si>
  <si>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</si>
  <si>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</si>
  <si>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</si>
  <si>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</si>
  <si>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</si>
  <si>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</si>
  <si>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</si>
  <si>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</si>
  <si>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</si>
  <si>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</si>
  <si>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</si>
  <si>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</si>
  <si>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</si>
  <si>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</si>
  <si>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</si>
  <si>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</si>
  <si>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</si>
  <si>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</si>
  <si>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</si>
  <si>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</si>
  <si>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</si>
  <si>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</si>
  <si>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</si>
  <si>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</si>
  <si>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</si>
  <si>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</si>
  <si>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</si>
  <si>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</si>
  <si>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</si>
  <si>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</si>
  <si>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</si>
  <si>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</si>
  <si>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</si>
  <si>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</si>
  <si>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</si>
  <si>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</si>
  <si>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</si>
  <si>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</si>
  <si>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</si>
  <si>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</si>
  <si>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</si>
  <si>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</si>
  <si>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</si>
  <si>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</si>
  <si>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</si>
  <si>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</si>
  <si>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</si>
  <si>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</si>
  <si>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</si>
  <si>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</si>
  <si>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</si>
  <si>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</si>
  <si>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</si>
  <si>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</si>
  <si>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</si>
  <si>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</si>
  <si>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</si>
  <si>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</si>
  <si>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</si>
  <si>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</si>
  <si>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</si>
  <si>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</si>
  <si>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</si>
  <si>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</si>
  <si>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</si>
  <si>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</si>
  <si>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</si>
  <si>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</si>
  <si>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</si>
  <si>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</si>
  <si>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</si>
  <si>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</si>
  <si>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</si>
  <si>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</si>
  <si>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</si>
  <si>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</si>
  <si>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</si>
  <si>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</si>
  <si>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</si>
  <si>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</si>
  <si>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</si>
  <si>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</si>
  <si>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</si>
  <si>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</si>
  <si>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</si>
  <si>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</si>
  <si>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</si>
  <si>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</si>
  <si>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</si>
  <si>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</si>
  <si>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</si>
  <si>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</si>
  <si>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</si>
  <si>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</si>
  <si>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</si>
  <si>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</si>
  <si>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</si>
  <si>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</si>
  <si>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</si>
  <si>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</si>
  <si>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</si>
  <si>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</si>
  <si>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</si>
  <si>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</si>
  <si>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</si>
  <si>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</si>
  <si>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</si>
  <si>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</si>
  <si>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</si>
  <si>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</si>
  <si>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</si>
  <si>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</si>
  <si>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</si>
  <si>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</si>
  <si>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</si>
  <si>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</si>
  <si>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</si>
  <si>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</si>
  <si>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</si>
  <si>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</si>
  <si>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</si>
  <si>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</si>
  <si>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</si>
  <si>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</si>
  <si>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</si>
  <si>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</si>
  <si>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</si>
  <si>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</si>
  <si>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</si>
  <si>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</si>
  <si>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</si>
  <si>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</si>
  <si>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</si>
  <si>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</si>
  <si>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</si>
  <si>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</si>
  <si>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</si>
  <si>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</si>
  <si>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</si>
  <si>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</si>
  <si>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</si>
  <si>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</si>
  <si>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</si>
  <si>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</si>
  <si>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</si>
  <si>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</si>
  <si>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</si>
  <si>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</si>
  <si>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</si>
  <si>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</si>
  <si>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</si>
  <si>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</si>
  <si>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</si>
  <si>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</si>
  <si>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</si>
  <si>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</si>
  <si>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</si>
  <si>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</si>
  <si>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</si>
  <si>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</si>
  <si>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</si>
  <si>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</si>
  <si>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</si>
  <si>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</si>
  <si>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</si>
  <si>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</si>
  <si>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</si>
  <si>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</si>
  <si>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</si>
  <si>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</si>
  <si>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</si>
  <si>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</si>
  <si>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</si>
  <si>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</si>
  <si>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</si>
  <si>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</si>
  <si>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</si>
  <si>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</si>
  <si>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</si>
  <si>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</si>
  <si>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</si>
  <si>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</si>
  <si>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</si>
  <si>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</si>
  <si>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</si>
  <si>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</si>
  <si>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</si>
  <si>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</si>
  <si>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</si>
  <si>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</si>
  <si>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</si>
  <si>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</si>
  <si>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</si>
  <si>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</si>
  <si>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</si>
  <si>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</si>
  <si>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</si>
  <si>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</si>
  <si>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</si>
  <si>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</si>
  <si>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</si>
  <si>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</si>
  <si>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</si>
  <si>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</si>
  <si>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</si>
  <si>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</si>
  <si>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</si>
  <si>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</si>
  <si>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</si>
  <si>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</si>
  <si>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</si>
  <si>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</si>
  <si>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</si>
  <si>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</si>
  <si>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</si>
  <si>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</si>
  <si>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</si>
  <si>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</si>
  <si>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</si>
  <si>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</si>
  <si>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</si>
  <si>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</si>
  <si>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</si>
  <si>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</si>
  <si>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</si>
  <si>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</si>
  <si>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</si>
  <si>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</si>
  <si>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</si>
  <si>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</si>
  <si>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</si>
  <si>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</si>
  <si>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</si>
  <si>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</si>
  <si>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</si>
  <si>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</si>
  <si>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</si>
  <si>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</si>
  <si>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</si>
  <si>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</si>
  <si>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</si>
  <si>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</si>
  <si>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</si>
  <si>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</si>
  <si>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</si>
  <si>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</si>
  <si>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</si>
  <si>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</si>
  <si>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</si>
  <si>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</si>
  <si>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</si>
  <si>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</si>
  <si>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</si>
  <si>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</si>
  <si>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</si>
  <si>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</si>
  <si>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</si>
  <si>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</si>
  <si>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</si>
  <si>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</si>
  <si>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</si>
  <si>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</si>
  <si>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</si>
  <si>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</si>
  <si>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</si>
  <si>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</si>
  <si>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</si>
  <si>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</si>
  <si>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</si>
  <si>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</si>
  <si>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</si>
  <si>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</si>
  <si>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</si>
  <si>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</si>
  <si>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</si>
  <si>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</si>
  <si>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</si>
  <si>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</si>
  <si>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</si>
  <si>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</si>
  <si>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</si>
  <si>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</si>
  <si>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</si>
  <si>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</si>
  <si>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</si>
  <si>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</si>
  <si>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</si>
  <si>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</si>
  <si>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</si>
  <si>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</si>
  <si>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</si>
  <si>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</si>
  <si>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</si>
  <si>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</si>
  <si>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</si>
  <si>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</si>
  <si>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</si>
  <si>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</si>
  <si>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</si>
  <si>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</si>
  <si>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</si>
  <si>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</si>
  <si>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</si>
  <si>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</si>
  <si>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</si>
  <si>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</si>
  <si>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</si>
  <si>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</si>
  <si>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</si>
  <si>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</si>
  <si>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</si>
  <si>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</si>
  <si>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</si>
  <si>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</si>
  <si>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</si>
  <si>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</si>
  <si>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</si>
  <si>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</si>
  <si>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</si>
  <si>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</si>
  <si>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</si>
  <si>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</si>
  <si>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</si>
  <si>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</si>
  <si>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</si>
  <si>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</si>
  <si>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</si>
  <si>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</si>
  <si>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</si>
  <si>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</si>
  <si>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</si>
  <si>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</si>
  <si>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</si>
  <si>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</si>
  <si>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</si>
  <si>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</si>
  <si>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</si>
  <si>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</si>
  <si>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</si>
  <si>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</si>
  <si>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</si>
  <si>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</si>
  <si>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</si>
  <si>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</si>
  <si>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</si>
  <si>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</si>
  <si>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</si>
  <si>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</si>
  <si>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</si>
  <si>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</si>
  <si>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</si>
  <si>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</si>
  <si>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</si>
  <si>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</si>
  <si>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</si>
  <si>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</si>
  <si>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</si>
  <si>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</si>
  <si>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</si>
  <si>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</si>
  <si>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</si>
  <si>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</si>
  <si>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</si>
  <si>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</si>
  <si>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</si>
  <si>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</si>
  <si>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</si>
  <si>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</si>
  <si>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</si>
  <si>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</si>
  <si>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</si>
  <si>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</si>
  <si>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</si>
  <si>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</si>
  <si>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</si>
  <si>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</si>
  <si>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</si>
  <si>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</si>
  <si>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</si>
  <si>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</si>
  <si>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</si>
  <si>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</si>
  <si>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</si>
  <si>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</si>
  <si>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</si>
  <si>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</si>
  <si>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</si>
  <si>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</si>
  <si>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</si>
  <si>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</si>
  <si>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</si>
  <si>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</si>
  <si>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</si>
  <si>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</si>
  <si>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</si>
  <si>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</si>
  <si>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</si>
  <si>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</si>
  <si>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</si>
  <si>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</si>
  <si>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</si>
  <si>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</si>
  <si>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</si>
  <si>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</si>
  <si>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</si>
  <si>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</si>
  <si>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</si>
  <si>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</si>
  <si>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</si>
  <si>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</si>
  <si>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</si>
  <si>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</si>
  <si>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</si>
  <si>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</si>
  <si>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</si>
  <si>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</si>
  <si>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</si>
  <si>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</si>
  <si>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</si>
  <si>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</si>
  <si>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</si>
  <si>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</si>
  <si>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</si>
  <si>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</si>
  <si>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</si>
  <si>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</si>
  <si>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</si>
  <si>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</si>
  <si>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</si>
  <si>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</si>
  <si>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</si>
  <si>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</si>
  <si>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</si>
  <si>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</si>
  <si>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</si>
  <si>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</si>
  <si>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</si>
  <si>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</si>
  <si>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</si>
  <si>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</si>
  <si>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</si>
  <si>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</si>
  <si>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</si>
  <si>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</si>
  <si>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</si>
  <si>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</si>
  <si>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</si>
  <si>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</si>
  <si>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</si>
  <si>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</si>
  <si>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</si>
  <si>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</si>
  <si>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</si>
  <si>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</si>
  <si>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</si>
  <si>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</si>
  <si>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</si>
  <si>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</si>
  <si>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</si>
  <si>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</si>
  <si>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</si>
  <si>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</si>
  <si>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</si>
  <si>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</si>
  <si>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</si>
  <si>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</si>
  <si>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</si>
  <si>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</si>
  <si>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</si>
  <si>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</si>
  <si>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</si>
  <si>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</si>
  <si>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</si>
  <si>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</si>
  <si>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</si>
  <si>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</si>
  <si>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</si>
  <si>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</si>
  <si>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</si>
  <si>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</si>
  <si>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</si>
  <si>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</si>
  <si>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</si>
  <si>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</si>
  <si>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</si>
  <si>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</si>
  <si>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</si>
  <si>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</si>
  <si>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</si>
  <si>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</si>
  <si>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</si>
  <si>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</si>
  <si>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</si>
  <si>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</si>
  <si>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</si>
  <si>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</si>
  <si>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</si>
  <si>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</si>
  <si>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</si>
  <si>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</si>
  <si>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</si>
  <si>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</si>
  <si>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</si>
  <si>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</si>
  <si>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</si>
  <si>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</si>
  <si>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</si>
  <si>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</si>
  <si>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</si>
  <si>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</si>
  <si>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</si>
  <si>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</si>
  <si>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</si>
  <si>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</si>
  <si>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</si>
  <si>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</si>
  <si>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</si>
  <si>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</si>
  <si>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</si>
  <si>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</si>
  <si>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</si>
  <si>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</si>
  <si>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</si>
  <si>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</si>
  <si>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</si>
  <si>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</si>
  <si>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</si>
  <si>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</si>
  <si>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</si>
  <si>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</si>
  <si>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</si>
  <si>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</si>
  <si>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</si>
  <si>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</si>
  <si>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</si>
  <si>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</si>
  <si>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</si>
  <si>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</si>
  <si>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</si>
  <si>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</si>
  <si>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</si>
  <si>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</si>
  <si>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</si>
  <si>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</si>
  <si>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</si>
  <si>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</si>
  <si>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</si>
  <si>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</si>
  <si>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</si>
  <si>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</si>
  <si>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</si>
  <si>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</si>
  <si>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</si>
  <si>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</si>
  <si>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</si>
  <si>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</si>
  <si>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</si>
  <si>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</si>
  <si>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</si>
  <si>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</si>
  <si>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</si>
  <si>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</si>
  <si>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</si>
  <si>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</si>
  <si>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</si>
  <si>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</si>
  <si>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</si>
  <si>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</si>
  <si>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</si>
  <si>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</si>
  <si>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</si>
  <si>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</si>
  <si>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</si>
  <si>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</si>
  <si>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</si>
  <si>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</si>
  <si>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</si>
  <si>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</si>
  <si>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</si>
  <si>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</si>
  <si>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</si>
  <si>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</si>
  <si>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</si>
  <si>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</si>
  <si>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</si>
  <si>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</si>
  <si>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</si>
  <si>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</si>
  <si>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</si>
  <si>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</si>
  <si>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</si>
  <si>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</si>
  <si>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</si>
  <si>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</si>
  <si>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</si>
  <si>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</si>
  <si>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</si>
  <si>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</si>
  <si>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</si>
  <si>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</si>
  <si>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</si>
  <si>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</si>
  <si>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</si>
  <si>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</si>
  <si>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</si>
  <si>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</si>
  <si>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</si>
  <si>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</si>
  <si>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</si>
  <si>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</si>
  <si>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</si>
  <si>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</si>
  <si>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</si>
  <si>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</si>
  <si>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</si>
  <si>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</si>
  <si>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</si>
  <si>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</si>
  <si>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</si>
  <si>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</si>
  <si>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</si>
  <si>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</si>
  <si>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</si>
  <si>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</si>
  <si>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</si>
  <si>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</si>
  <si>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</si>
  <si>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</si>
  <si>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</si>
  <si>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</si>
  <si>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</si>
  <si>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</si>
  <si>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</si>
  <si>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</si>
  <si>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</si>
  <si>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</si>
  <si>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</si>
  <si>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</si>
  <si>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</si>
  <si>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</si>
  <si>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</si>
  <si>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</si>
  <si>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</si>
  <si>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</si>
  <si>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</si>
  <si>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</si>
  <si>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</si>
  <si>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</si>
  <si>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</si>
  <si>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</si>
  <si>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</si>
  <si>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</si>
  <si>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</si>
  <si>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</si>
  <si>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</si>
  <si>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</si>
  <si>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</si>
  <si>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</si>
  <si>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</si>
  <si>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</si>
  <si>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</si>
  <si>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</si>
  <si>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</si>
  <si>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</si>
  <si>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</si>
  <si>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</si>
  <si>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</si>
  <si>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</si>
  <si>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</si>
  <si>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</si>
  <si>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</si>
  <si>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</si>
  <si>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</si>
  <si>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</si>
  <si>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</si>
  <si>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</si>
  <si>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</si>
  <si>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</si>
  <si>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</si>
  <si>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</si>
  <si>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</si>
  <si>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</si>
  <si>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</si>
  <si>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</si>
  <si>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</si>
  <si>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</si>
  <si>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</si>
  <si>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</si>
  <si>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</si>
  <si>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</si>
  <si>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</si>
  <si>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</si>
  <si>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</si>
  <si>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</si>
  <si>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</si>
  <si>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</si>
  <si>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</si>
  <si>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</si>
  <si>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</si>
  <si>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</si>
  <si>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</si>
  <si>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</si>
  <si>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</si>
  <si>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</si>
  <si>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</si>
  <si>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</si>
  <si>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</si>
  <si>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</si>
  <si>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</si>
  <si>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</si>
  <si>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</si>
  <si>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</si>
  <si>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</si>
  <si>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</si>
  <si>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</si>
  <si>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</si>
  <si>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</si>
  <si>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</si>
  <si>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</si>
  <si>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</si>
  <si>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</si>
  <si>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</si>
  <si>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</si>
  <si>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</si>
  <si>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</si>
  <si>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</si>
  <si>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</si>
  <si>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</si>
  <si>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</si>
  <si>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</si>
  <si>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</si>
  <si>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</si>
  <si>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</si>
  <si>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</si>
  <si>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</si>
  <si>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</si>
  <si>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</si>
  <si>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</si>
  <si>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</si>
  <si>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</si>
  <si>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</si>
  <si>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</si>
  <si>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</si>
  <si>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</si>
  <si>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</si>
  <si>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</si>
  <si>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</si>
  <si>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</si>
  <si>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</si>
  <si>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</si>
  <si>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</si>
  <si>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</si>
  <si>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</si>
  <si>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</si>
  <si>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</si>
  <si>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</si>
  <si>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</si>
  <si>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</si>
  <si>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</si>
  <si>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</si>
  <si>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</si>
  <si>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</si>
  <si>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</si>
  <si>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</si>
  <si>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</si>
  <si>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</si>
  <si>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</si>
  <si>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</si>
  <si>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</si>
  <si>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</si>
  <si>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</si>
  <si>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</si>
  <si>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</si>
  <si>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</si>
  <si>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</si>
  <si>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</si>
  <si>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</si>
  <si>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</si>
  <si>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</si>
  <si>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</si>
  <si>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</si>
  <si>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</si>
  <si>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</si>
  <si>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</si>
  <si>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</si>
  <si>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</si>
  <si>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</si>
  <si>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</si>
  <si>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</si>
  <si>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</si>
  <si>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</si>
  <si>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</si>
  <si>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</si>
  <si>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</si>
  <si>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</si>
  <si>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</si>
  <si>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</si>
  <si>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</si>
  <si>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</si>
  <si>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</si>
  <si>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</si>
  <si>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</si>
  <si>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</si>
  <si>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</si>
  <si>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</si>
  <si>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</si>
  <si>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</si>
  <si>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</si>
  <si>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</si>
  <si>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</si>
  <si>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</si>
  <si>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</si>
  <si>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</si>
  <si>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</si>
  <si>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</si>
  <si>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</si>
  <si>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</si>
  <si>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</si>
  <si>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</si>
  <si>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</si>
  <si>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</si>
  <si>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</si>
  <si>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</si>
  <si>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</si>
  <si>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</si>
  <si>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</si>
  <si>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</si>
  <si>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</si>
  <si>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</si>
  <si>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</si>
  <si>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</si>
  <si>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</si>
  <si>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</si>
  <si>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</si>
  <si>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</si>
  <si>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</si>
  <si>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</si>
  <si>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</si>
  <si>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</si>
  <si>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</si>
  <si>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</si>
  <si>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</si>
  <si>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</si>
  <si>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</si>
  <si>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</si>
  <si>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</si>
  <si>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</si>
  <si>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</si>
  <si>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</si>
  <si>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</si>
  <si>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</si>
  <si>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</si>
  <si>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</si>
  <si>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</si>
  <si>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</si>
  <si>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</si>
  <si>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</si>
  <si>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</si>
  <si>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</si>
  <si>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</si>
  <si>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</si>
  <si>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</si>
  <si>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</si>
  <si>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</si>
  <si>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</si>
  <si>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</si>
  <si>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</si>
  <si>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</si>
  <si>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</si>
  <si>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</si>
  <si>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</si>
  <si>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</si>
  <si>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</si>
  <si>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</si>
  <si>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</si>
  <si>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</si>
  <si>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</si>
  <si>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</si>
  <si>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</si>
  <si>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</si>
  <si>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</si>
  <si>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</si>
  <si>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</si>
  <si>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</si>
  <si>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</si>
  <si>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</si>
  <si>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</si>
  <si>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</si>
  <si>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</si>
  <si>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</si>
  <si>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</si>
  <si>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</si>
  <si>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</si>
  <si>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</si>
  <si>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</si>
  <si>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</si>
  <si>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</si>
  <si>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</si>
  <si>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</si>
  <si>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</si>
  <si>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</si>
  <si>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</si>
  <si>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</si>
  <si>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</si>
  <si>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</si>
  <si>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</si>
  <si>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</si>
  <si>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</si>
  <si>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</si>
  <si>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</si>
  <si>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</si>
  <si>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</si>
  <si>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</si>
  <si>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</si>
  <si>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</si>
  <si>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</si>
  <si>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</si>
  <si>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</si>
  <si>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</si>
  <si>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</si>
  <si>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</si>
  <si>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</si>
  <si>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</si>
  <si>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</si>
  <si>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</si>
  <si>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</si>
  <si>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</si>
  <si>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</si>
  <si>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</si>
  <si>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</si>
  <si>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</si>
  <si>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</si>
  <si>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</si>
  <si>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</si>
  <si>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</si>
  <si>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</si>
  <si>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</si>
  <si>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</si>
  <si>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</si>
  <si>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</si>
  <si>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</si>
  <si>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</si>
  <si>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</si>
  <si>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</si>
  <si>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</si>
  <si>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</si>
  <si>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</si>
  <si>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</si>
  <si>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</si>
  <si>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</si>
  <si>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</si>
  <si>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</si>
  <si>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</si>
  <si>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</si>
  <si>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</si>
  <si>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</si>
  <si>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</si>
  <si>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</si>
  <si>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</si>
  <si>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</si>
  <si>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</si>
  <si>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</si>
  <si>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</si>
  <si>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</si>
  <si>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</si>
  <si>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</si>
  <si>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</si>
  <si>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</si>
  <si>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</si>
  <si>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</si>
  <si>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</si>
  <si>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</si>
  <si>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</si>
  <si>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</si>
  <si>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</si>
  <si>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</si>
  <si>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</si>
  <si>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</si>
  <si>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</si>
  <si>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</si>
  <si>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</si>
  <si>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</si>
  <si>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</si>
  <si>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</si>
  <si>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</si>
  <si>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</si>
  <si>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</si>
  <si>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</si>
  <si>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</si>
  <si>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</si>
  <si>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</si>
  <si>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</si>
  <si>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</si>
  <si>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</si>
  <si>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</si>
  <si>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</si>
  <si>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</si>
  <si>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</si>
  <si>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</si>
  <si>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</si>
  <si>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</si>
  <si>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</si>
  <si>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</si>
  <si>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</si>
  <si>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</si>
  <si>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</si>
  <si>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</si>
  <si>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</si>
  <si>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</si>
  <si>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</si>
  <si>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</si>
  <si>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</si>
  <si>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</si>
  <si>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</si>
  <si>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</si>
  <si>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</si>
  <si>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</si>
  <si>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</si>
  <si>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</si>
  <si>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</si>
  <si>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</si>
  <si>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</si>
  <si>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</si>
  <si>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</si>
  <si>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</si>
  <si>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</si>
  <si>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</si>
  <si>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</si>
  <si>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</si>
  <si>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</si>
  <si>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</si>
  <si>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</si>
  <si>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</si>
  <si>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</si>
  <si>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</si>
  <si>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</si>
  <si>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</si>
  <si>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</si>
  <si>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</si>
  <si>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</si>
  <si>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</si>
  <si>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</si>
  <si>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</si>
  <si>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</si>
  <si>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</si>
  <si>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</si>
  <si>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</si>
  <si>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</si>
  <si>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</si>
  <si>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</si>
  <si>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</si>
  <si>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</si>
  <si>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</si>
  <si>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</si>
  <si>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</si>
  <si>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</si>
  <si>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</si>
  <si>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</si>
  <si>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</si>
  <si>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</si>
  <si>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</si>
  <si>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</si>
  <si>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</si>
  <si>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</si>
  <si>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</si>
  <si>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</si>
  <si>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</si>
  <si>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</si>
  <si>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</si>
  <si>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</si>
  <si>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</si>
  <si>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</si>
  <si>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</si>
  <si>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</si>
  <si>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</si>
  <si>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</si>
  <si>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</si>
  <si>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</si>
  <si>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</si>
  <si>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</si>
  <si>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</si>
  <si>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</si>
  <si>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</si>
  <si>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</si>
  <si>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</si>
  <si>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</si>
  <si>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</si>
  <si>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</si>
  <si>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</si>
  <si>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</si>
  <si>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</si>
  <si>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</si>
  <si>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</si>
  <si>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</si>
  <si>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</si>
  <si>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</si>
  <si>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</si>
  <si>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</si>
  <si>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</si>
  <si>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</si>
  <si>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</si>
  <si>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</si>
  <si>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</si>
  <si>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</si>
  <si>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</si>
  <si>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</si>
  <si>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</si>
  <si>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</si>
  <si>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</si>
  <si>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</si>
  <si>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</si>
  <si>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</si>
  <si>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</si>
  <si>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</si>
  <si>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</si>
  <si>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</si>
  <si>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</si>
  <si>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</si>
  <si>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</si>
  <si>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</si>
  <si>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</si>
  <si>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</si>
  <si>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</si>
  <si>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</si>
  <si>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</si>
  <si>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</si>
  <si>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</si>
  <si>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</si>
  <si>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</si>
  <si>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</si>
  <si>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</si>
  <si>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</si>
  <si>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</si>
  <si>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</si>
  <si>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</si>
  <si>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</si>
  <si>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</si>
  <si>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</si>
  <si>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</si>
  <si>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</si>
  <si>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</si>
  <si>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</si>
  <si>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</si>
  <si>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</si>
  <si>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</si>
  <si>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</si>
  <si>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</si>
  <si>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</si>
  <si>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</si>
  <si>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</si>
  <si>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</si>
  <si>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</si>
  <si>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</si>
  <si>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</si>
  <si>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</si>
  <si>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</si>
  <si>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</si>
  <si>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</si>
  <si>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</si>
  <si>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</si>
  <si>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</si>
  <si>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</si>
  <si>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</si>
  <si>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</si>
  <si>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</si>
  <si>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</si>
  <si>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</si>
  <si>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</si>
  <si>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</si>
  <si>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</si>
  <si>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</si>
  <si>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</si>
  <si>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</si>
  <si>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</si>
  <si>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</si>
  <si>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</si>
  <si>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</si>
  <si>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</si>
  <si>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</si>
  <si>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</si>
  <si>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</si>
  <si>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</si>
  <si>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</si>
  <si>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</si>
  <si>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</si>
  <si>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</si>
  <si>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</si>
  <si>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</si>
  <si>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</si>
  <si>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</si>
  <si>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</si>
  <si>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</si>
  <si>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</si>
  <si>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</si>
  <si>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</si>
  <si>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</si>
  <si>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</si>
  <si>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</si>
  <si>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</si>
  <si>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</si>
  <si>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</si>
  <si>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</si>
  <si>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</si>
  <si>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</si>
  <si>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</si>
  <si>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</si>
  <si>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</si>
  <si>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</si>
  <si>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</si>
  <si>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</si>
  <si>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</si>
  <si>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</si>
  <si>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</si>
  <si>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</si>
  <si>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</si>
  <si>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</si>
  <si>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</si>
  <si>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</si>
  <si>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</si>
  <si>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</si>
  <si>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</si>
  <si>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</si>
  <si>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</si>
  <si>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</si>
  <si>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</si>
  <si>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</si>
  <si>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</si>
  <si>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</si>
  <si>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</si>
  <si>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</si>
  <si>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</si>
  <si>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</si>
  <si>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</si>
  <si>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</si>
  <si>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</si>
  <si>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</si>
  <si>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</si>
  <si>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</si>
  <si>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</si>
  <si>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</si>
  <si>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</si>
  <si>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</si>
  <si>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</si>
  <si>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</si>
  <si>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</si>
  <si>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</si>
  <si>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</si>
  <si>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</si>
  <si>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</si>
  <si>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</si>
  <si>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</si>
  <si>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</si>
  <si>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</si>
  <si>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</si>
  <si>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</si>
  <si>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</si>
  <si>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</si>
  <si>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</si>
  <si>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</si>
  <si>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</si>
  <si>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</si>
  <si>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</si>
  <si>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</si>
  <si>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</si>
  <si>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</si>
  <si>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</si>
  <si>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</si>
  <si>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</si>
  <si>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</si>
  <si>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</si>
  <si>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</si>
  <si>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</si>
  <si>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</si>
  <si>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</si>
  <si>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</si>
  <si>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</si>
  <si>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</si>
  <si>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</si>
  <si>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</si>
  <si>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</si>
  <si>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</si>
  <si>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</si>
  <si>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</si>
  <si>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</si>
  <si>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</si>
  <si>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</si>
  <si>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</si>
  <si>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</si>
  <si>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</si>
  <si>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</si>
  <si>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</si>
  <si>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</si>
  <si>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</si>
  <si>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</si>
  <si>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</si>
  <si>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</si>
  <si>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</si>
  <si>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</si>
  <si>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</si>
  <si>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</si>
  <si>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</si>
  <si>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</si>
  <si>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</si>
  <si>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</si>
  <si>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</si>
  <si>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</si>
  <si>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</si>
  <si>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</si>
  <si>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</si>
  <si>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</si>
  <si>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</si>
  <si>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</si>
  <si>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</si>
  <si>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</si>
  <si>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</si>
  <si>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</si>
  <si>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</si>
  <si>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</si>
  <si>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</si>
  <si>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</si>
  <si>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</si>
  <si>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</si>
  <si>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</si>
  <si>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</si>
  <si>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</si>
  <si>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</si>
  <si>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</si>
  <si>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</si>
  <si>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</si>
  <si>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</si>
  <si>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</si>
  <si>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</si>
  <si>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</si>
  <si>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</si>
  <si>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</si>
  <si>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</si>
  <si>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</si>
  <si>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</si>
  <si>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</si>
  <si>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</si>
  <si>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</si>
  <si>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</si>
  <si>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</si>
  <si>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</si>
  <si>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</si>
  <si>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</si>
  <si>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</si>
  <si>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</si>
  <si>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</si>
  <si>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</si>
  <si>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</si>
  <si>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</si>
  <si>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</si>
  <si>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</si>
  <si>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</si>
  <si>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</si>
  <si>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</si>
  <si>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</si>
  <si>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</si>
  <si>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</si>
  <si>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</si>
  <si>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</si>
  <si>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</si>
  <si>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</si>
  <si>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</si>
  <si>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</si>
  <si>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</si>
  <si>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</si>
  <si>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</si>
  <si>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</si>
  <si>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</si>
  <si>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</si>
  <si>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</si>
  <si>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</si>
  <si>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</si>
  <si>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</si>
  <si>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</si>
  <si>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</si>
  <si>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</si>
  <si>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</si>
  <si>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</si>
  <si>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</si>
  <si>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</si>
  <si>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</si>
  <si>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</si>
  <si>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</si>
  <si>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</si>
  <si>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</si>
  <si>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</si>
  <si>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</si>
  <si>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</si>
  <si>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</si>
  <si>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</si>
  <si>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</si>
  <si>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</si>
  <si>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</si>
  <si>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</si>
  <si>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</si>
  <si>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</si>
  <si>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</si>
  <si>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</si>
  <si>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</si>
  <si>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</si>
  <si>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</si>
  <si>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</si>
  <si>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</si>
  <si>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</si>
  <si>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</si>
  <si>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</si>
  <si>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</si>
  <si>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</si>
  <si>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</si>
  <si>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</si>
  <si>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</si>
  <si>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</si>
  <si>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</si>
  <si>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</si>
  <si>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</si>
  <si>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</si>
  <si>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</si>
  <si>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</si>
  <si>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</si>
  <si>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</si>
  <si>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</si>
  <si>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</si>
  <si>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</si>
  <si>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</si>
  <si>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</si>
  <si>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</si>
  <si>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</si>
  <si>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</si>
  <si>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</si>
  <si>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</si>
  <si>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</si>
  <si>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</si>
  <si>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</si>
  <si>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</si>
  <si>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</si>
  <si>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</si>
  <si>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</si>
  <si>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</si>
  <si>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</si>
  <si>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</si>
  <si>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</si>
  <si>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</si>
  <si>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</si>
  <si>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</si>
  <si>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</si>
  <si>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</si>
  <si>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</si>
  <si>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</si>
  <si>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</si>
  <si>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</si>
  <si>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</si>
  <si>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</si>
  <si>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</si>
  <si>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</si>
  <si>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</si>
  <si>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</si>
  <si>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</si>
  <si>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</si>
  <si>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</si>
  <si>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</si>
  <si>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</si>
  <si>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</si>
  <si>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</si>
  <si>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</si>
  <si>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</si>
  <si>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</si>
  <si>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</si>
  <si>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</si>
  <si>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</si>
  <si>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</si>
  <si>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</si>
  <si>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</si>
  <si>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</si>
  <si>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</si>
  <si>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</si>
  <si>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</si>
  <si>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</si>
  <si>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</si>
  <si>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</si>
  <si>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</si>
  <si>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</si>
  <si>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</si>
  <si>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</si>
  <si>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</si>
  <si>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</si>
  <si>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</si>
  <si>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</si>
  <si>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</si>
  <si>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</si>
  <si>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</si>
  <si>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</si>
  <si>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</si>
  <si>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</si>
  <si>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</si>
  <si>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</si>
  <si>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</si>
  <si>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</si>
  <si>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</si>
  <si>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</si>
  <si>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</si>
  <si>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</si>
  <si>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</si>
  <si>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</si>
  <si>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</si>
  <si>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</si>
  <si>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</si>
  <si>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</si>
  <si>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</si>
  <si>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</si>
  <si>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</si>
  <si>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</si>
  <si>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</si>
  <si>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</si>
  <si>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</si>
  <si>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</si>
  <si>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</si>
  <si>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</si>
  <si>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</si>
  <si>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</si>
  <si>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</si>
  <si>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</si>
  <si>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</si>
  <si>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</si>
  <si>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</si>
  <si>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</si>
  <si>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</si>
  <si>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</si>
  <si>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</si>
  <si>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</si>
  <si>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</si>
  <si>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</si>
  <si>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</si>
  <si>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</si>
  <si>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</si>
  <si>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</si>
  <si>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</si>
  <si>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</si>
  <si>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</si>
  <si>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</si>
  <si>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</si>
  <si>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</si>
  <si>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</si>
  <si>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</si>
  <si>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</si>
  <si>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</si>
  <si>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</si>
  <si>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</si>
  <si>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</si>
  <si>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</si>
  <si>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</si>
  <si>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</si>
  <si>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</si>
  <si>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</si>
  <si>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</si>
  <si>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</si>
  <si>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</si>
  <si>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</si>
  <si>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</si>
  <si>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</si>
  <si>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</si>
  <si>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</si>
  <si>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</si>
  <si>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</si>
  <si>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</si>
  <si>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</si>
  <si>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</si>
  <si>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</si>
  <si>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</si>
  <si>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</si>
  <si>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</si>
  <si>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</si>
  <si>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</si>
  <si>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</si>
  <si>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</si>
  <si>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</si>
  <si>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</si>
  <si>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</si>
  <si>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</si>
  <si>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</si>
  <si>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</si>
  <si>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</si>
  <si>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</si>
  <si>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</si>
  <si>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</si>
  <si>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</si>
  <si>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</si>
  <si>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</si>
  <si>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</si>
  <si>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</si>
  <si>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</si>
  <si>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</si>
  <si>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</si>
  <si>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</si>
  <si>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</si>
  <si>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</si>
  <si>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</si>
  <si>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</si>
  <si>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</si>
  <si>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</si>
  <si>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</si>
  <si>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</si>
  <si>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</si>
  <si>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</si>
  <si>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</si>
  <si>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</si>
  <si>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</si>
  <si>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</si>
  <si>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</si>
  <si>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</si>
  <si>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</si>
  <si>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</si>
  <si>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</si>
  <si>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</si>
  <si>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</si>
  <si>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</si>
  <si>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</si>
  <si>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</si>
  <si>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</si>
  <si>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</si>
  <si>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</si>
  <si>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</si>
  <si>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</si>
  <si>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</si>
  <si>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</si>
  <si>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</si>
  <si>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</si>
  <si>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</si>
  <si>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</si>
  <si>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</si>
  <si>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</si>
  <si>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</si>
  <si>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</si>
  <si>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</si>
  <si>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</si>
  <si>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</si>
  <si>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</si>
  <si>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</si>
  <si>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</si>
  <si>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</si>
  <si>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</si>
  <si>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</si>
  <si>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</si>
  <si>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</si>
  <si>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</si>
  <si>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</si>
  <si>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</si>
  <si>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</si>
  <si>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</si>
  <si>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</si>
  <si>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</si>
  <si>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</si>
  <si>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</si>
  <si>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</si>
  <si>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</si>
  <si>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</si>
  <si>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</si>
  <si>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</si>
  <si>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</si>
  <si>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</si>
  <si>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</si>
  <si>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</si>
  <si>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</si>
  <si>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</si>
  <si>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</si>
  <si>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</si>
  <si>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</si>
  <si>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</si>
  <si>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</si>
  <si>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</si>
  <si>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</si>
  <si>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</si>
  <si>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</si>
  <si>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</si>
  <si>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</si>
  <si>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</si>
  <si>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</si>
  <si>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</si>
  <si>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</si>
  <si>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</si>
  <si>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</si>
  <si>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</si>
  <si>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</si>
  <si>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</si>
  <si>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</si>
  <si>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</si>
  <si>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</si>
  <si>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</si>
  <si>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</si>
  <si>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</si>
  <si>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</si>
  <si>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</si>
  <si>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</si>
  <si>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</si>
  <si>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</si>
  <si>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</si>
  <si>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</si>
  <si>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</si>
  <si>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</si>
  <si>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</si>
  <si>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</si>
  <si>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</si>
  <si>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</si>
  <si>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</si>
  <si>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</si>
  <si>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</si>
  <si>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</si>
  <si>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</si>
  <si>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</si>
  <si>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</si>
  <si>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</si>
  <si>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</si>
  <si>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</si>
  <si>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</si>
  <si>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</si>
  <si>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</si>
  <si>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</si>
  <si>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</si>
  <si>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</si>
  <si>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</si>
  <si>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</si>
  <si>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</si>
  <si>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</si>
  <si>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</si>
  <si>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</si>
  <si>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</si>
  <si>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</si>
  <si>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</si>
  <si>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</si>
  <si>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</si>
  <si>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</si>
  <si>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</si>
  <si>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</si>
  <si>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</si>
  <si>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</si>
  <si>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</si>
  <si>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</si>
  <si>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</si>
  <si>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</si>
  <si>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</si>
  <si>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</si>
  <si>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</si>
  <si>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</si>
  <si>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</si>
  <si>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</si>
  <si>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</si>
  <si>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</si>
  <si>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</si>
  <si>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</si>
  <si>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</si>
  <si>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</si>
  <si>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</si>
  <si>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</si>
  <si>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</si>
  <si>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</si>
  <si>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</si>
  <si>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</si>
  <si>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</si>
  <si>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</si>
  <si>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</si>
  <si>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</si>
  <si>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</si>
  <si>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</si>
  <si>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</si>
  <si>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</si>
  <si>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</si>
  <si>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</si>
  <si>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</si>
  <si>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</si>
  <si>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</si>
  <si>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</si>
  <si>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</si>
  <si>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</si>
  <si>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</si>
  <si>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</si>
  <si>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</si>
  <si>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</si>
  <si>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</si>
  <si>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</si>
  <si>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</si>
  <si>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</si>
  <si>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</si>
  <si>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</si>
  <si>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</si>
  <si>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</si>
  <si>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</si>
  <si>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</si>
  <si>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</si>
  <si>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</si>
  <si>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</si>
  <si>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</si>
  <si>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</si>
  <si>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</si>
  <si>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</si>
  <si>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</si>
  <si>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</si>
  <si>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</si>
  <si>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</si>
  <si>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</si>
  <si>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</si>
  <si>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</si>
  <si>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</si>
  <si>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</si>
  <si>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</si>
  <si>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</si>
  <si>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</si>
  <si>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</si>
  <si>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</si>
  <si>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</si>
  <si>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</si>
  <si>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</si>
  <si>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</si>
  <si>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</si>
  <si>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</si>
  <si>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</si>
  <si>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</si>
  <si>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</si>
  <si>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</si>
  <si>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</si>
  <si>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</si>
  <si>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</si>
  <si>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</si>
  <si>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</si>
  <si>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</si>
  <si>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</si>
  <si>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</si>
  <si>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</si>
  <si>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</si>
  <si>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</si>
  <si>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</si>
  <si>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</si>
  <si>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</si>
  <si>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</si>
  <si>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</si>
  <si>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</si>
  <si>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</si>
  <si>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</si>
  <si>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</si>
  <si>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</si>
  <si>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</si>
  <si>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</si>
  <si>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</si>
  <si>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</si>
  <si>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</si>
  <si>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</si>
  <si>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</si>
  <si>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</si>
  <si>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</si>
  <si>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</si>
  <si>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</si>
  <si>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</si>
  <si>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</si>
  <si>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</si>
  <si>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</si>
  <si>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</si>
  <si>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</si>
  <si>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</si>
  <si>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</si>
  <si>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</si>
  <si>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</si>
  <si>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</si>
  <si>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</si>
  <si>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</si>
  <si>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</si>
  <si>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</si>
  <si>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</si>
  <si>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</si>
  <si>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</si>
  <si>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</si>
  <si>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</si>
  <si>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</si>
  <si>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</si>
  <si>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</si>
  <si>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</si>
  <si>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</si>
  <si>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</si>
  <si>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</si>
  <si>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</si>
  <si>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</si>
  <si>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</si>
  <si>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</si>
  <si>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</si>
  <si>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</si>
  <si>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</si>
  <si>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</si>
  <si>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</si>
  <si>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</si>
  <si>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</si>
  <si>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</si>
  <si>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</si>
  <si>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</si>
  <si>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</si>
  <si>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</si>
  <si>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</si>
  <si>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</si>
  <si>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</si>
  <si>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</si>
  <si>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</si>
  <si>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</si>
  <si>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</si>
  <si>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</si>
  <si>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</si>
  <si>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</si>
  <si>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</si>
  <si>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</si>
  <si>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</si>
  <si>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</si>
  <si>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</si>
  <si>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</si>
  <si>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</si>
  <si>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</si>
  <si>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</si>
  <si>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</si>
  <si>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</si>
  <si>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</si>
  <si>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</si>
  <si>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</si>
  <si>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</si>
  <si>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</si>
  <si>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</si>
  <si>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</si>
  <si>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</si>
  <si>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</si>
  <si>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</si>
  <si>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</si>
  <si>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</si>
  <si>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</si>
  <si>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</si>
  <si>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</si>
  <si>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</si>
  <si>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</si>
  <si>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</si>
  <si>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</si>
  <si>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</si>
  <si>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</si>
  <si>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</si>
  <si>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</si>
  <si>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</si>
  <si>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</si>
  <si>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</si>
  <si>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</si>
  <si>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</si>
  <si>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</si>
  <si>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</si>
  <si>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</si>
  <si>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</si>
  <si>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</si>
  <si>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</si>
  <si>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</si>
  <si>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</si>
  <si>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</si>
  <si>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</si>
  <si>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</si>
  <si>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</si>
  <si>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</si>
  <si>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</si>
  <si>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</si>
  <si>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</si>
  <si>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</si>
  <si>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</si>
  <si>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</si>
  <si>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</si>
  <si>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</si>
  <si>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</si>
  <si>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</si>
  <si>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</si>
  <si>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</si>
  <si>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</si>
  <si>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</si>
  <si>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</si>
  <si>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</si>
  <si>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</si>
  <si>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</si>
  <si>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</si>
  <si>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</si>
  <si>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</si>
  <si>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</si>
  <si>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</si>
  <si>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</si>
  <si>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</si>
  <si>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</si>
  <si>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</si>
  <si>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</si>
  <si>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</si>
  <si>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</si>
  <si>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</si>
  <si>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</si>
  <si>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</si>
  <si>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</si>
  <si>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</si>
  <si>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</si>
  <si>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</si>
  <si>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</si>
  <si>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</si>
  <si>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</si>
  <si>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</si>
  <si>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</si>
  <si>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</si>
  <si>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</si>
  <si>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</si>
  <si>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</si>
  <si>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</si>
  <si>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</si>
  <si>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</si>
  <si>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</si>
  <si>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</si>
  <si>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</si>
  <si>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</si>
  <si>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</si>
  <si>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</si>
  <si>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</si>
  <si>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</si>
  <si>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</si>
  <si>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</si>
  <si>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</si>
  <si>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</si>
  <si>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</si>
  <si>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</si>
  <si>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</si>
  <si>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</si>
  <si>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</si>
  <si>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</si>
  <si>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</si>
  <si>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</si>
  <si>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</si>
  <si>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</si>
  <si>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</si>
  <si>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</si>
  <si>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</si>
  <si>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</si>
  <si>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</si>
  <si>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</si>
  <si>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</si>
  <si>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</si>
  <si>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</si>
  <si>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</si>
  <si>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</si>
  <si>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</si>
  <si>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</si>
  <si>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</si>
  <si>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</si>
  <si>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</si>
  <si>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</si>
  <si>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</si>
  <si>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</si>
  <si>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</si>
  <si>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</si>
  <si>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</si>
  <si>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</si>
  <si>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</si>
  <si>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</si>
  <si>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</si>
  <si>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</si>
  <si>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</si>
  <si>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</si>
  <si>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</si>
  <si>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</si>
  <si>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</si>
  <si>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</si>
  <si>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</si>
  <si>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</si>
  <si>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</si>
  <si>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</si>
  <si>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</si>
  <si>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</si>
  <si>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</si>
  <si>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</si>
  <si>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</si>
  <si>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</si>
  <si>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</si>
  <si>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</si>
  <si>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</si>
  <si>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</si>
  <si>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</si>
  <si>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</si>
  <si>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</si>
  <si>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</si>
  <si>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</si>
  <si>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</si>
  <si>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</si>
  <si>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</si>
  <si>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</si>
  <si>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</si>
  <si>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</si>
  <si>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</si>
  <si>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</si>
  <si>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</si>
  <si>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</si>
  <si>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</si>
  <si>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</si>
  <si>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</si>
  <si>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</si>
  <si>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</si>
  <si>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</si>
  <si>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</si>
  <si>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</si>
  <si>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</si>
  <si>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</si>
  <si>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</si>
  <si>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</si>
  <si>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</si>
  <si>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</si>
  <si>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</si>
  <si>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</si>
  <si>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</si>
  <si>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</si>
  <si>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</si>
  <si>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</si>
  <si>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</si>
  <si>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</si>
  <si>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</si>
  <si>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</si>
  <si>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</si>
  <si>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</si>
  <si>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</si>
  <si>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</si>
  <si>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</si>
  <si>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</si>
  <si>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</si>
  <si>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</si>
  <si>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</si>
  <si>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</si>
  <si>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</si>
  <si>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</si>
  <si>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</si>
  <si>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</si>
  <si>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</si>
  <si>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</si>
  <si>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</si>
  <si>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</si>
  <si>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</si>
  <si>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</si>
  <si>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</si>
  <si>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</si>
  <si>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</si>
  <si>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</si>
  <si>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</si>
  <si>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</si>
  <si>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</si>
  <si>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</si>
  <si>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</si>
  <si>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</si>
  <si>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</si>
  <si>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</si>
  <si>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</si>
  <si>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</si>
  <si>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</si>
  <si>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</si>
  <si>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</si>
  <si>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</si>
  <si>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</si>
  <si>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</si>
  <si>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</si>
  <si>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</si>
  <si>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</si>
  <si>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</si>
  <si>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</si>
  <si>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</si>
  <si>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</si>
  <si>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</si>
  <si>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</si>
  <si>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</si>
  <si>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</si>
  <si>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</si>
  <si>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</si>
  <si>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</si>
  <si>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</si>
  <si>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</si>
  <si>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</si>
  <si>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</si>
  <si>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</si>
  <si>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</si>
  <si>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</si>
  <si>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</si>
  <si>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</si>
  <si>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</si>
  <si>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</si>
  <si>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</si>
  <si>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</si>
  <si>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</si>
  <si>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</si>
  <si>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</si>
  <si>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</si>
  <si>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</si>
  <si>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</si>
  <si>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</si>
  <si>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</si>
  <si>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</si>
  <si>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</si>
  <si>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</si>
  <si>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</si>
  <si>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</si>
  <si>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</si>
  <si>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</si>
  <si>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</si>
  <si>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</si>
  <si>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</si>
  <si>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</si>
  <si>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</si>
  <si>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</si>
  <si>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</si>
  <si>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</si>
  <si>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</si>
  <si>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</si>
  <si>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</si>
  <si>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</si>
  <si>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</si>
  <si>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</si>
  <si>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</si>
  <si>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</si>
  <si>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</si>
  <si>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</si>
  <si>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</si>
  <si>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</si>
  <si>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</si>
  <si>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</si>
  <si>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</si>
  <si>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</si>
  <si>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</si>
  <si>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</si>
  <si>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</si>
  <si>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</si>
  <si>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</si>
  <si>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</si>
  <si>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</si>
  <si>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</si>
  <si>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</si>
  <si>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</si>
  <si>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</si>
  <si>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</si>
  <si>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</si>
  <si>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</si>
  <si>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</si>
  <si>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</si>
  <si>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</si>
  <si>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</si>
  <si>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</si>
  <si>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</si>
  <si>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</si>
  <si>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</si>
  <si>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</si>
  <si>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</si>
  <si>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</si>
  <si>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</si>
  <si>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</si>
  <si>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</si>
  <si>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</si>
  <si>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</si>
  <si>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</si>
  <si>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</si>
  <si>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</si>
  <si>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</si>
  <si>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</si>
  <si>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</si>
  <si>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</si>
  <si>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</si>
  <si>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</si>
  <si>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</si>
  <si>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</si>
  <si>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</si>
  <si>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</si>
  <si>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</si>
  <si>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</si>
  <si>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</si>
  <si>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</si>
  <si>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</si>
  <si>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</si>
  <si>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</si>
  <si>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</si>
  <si>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</si>
  <si>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</si>
  <si>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</si>
  <si>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</si>
  <si>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</si>
  <si>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</si>
  <si>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</si>
  <si>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</si>
  <si>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</si>
  <si>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</si>
  <si>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</si>
  <si>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</si>
  <si>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</si>
  <si>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</si>
  <si>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</si>
  <si>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</si>
  <si>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</si>
  <si>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</si>
  <si>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</si>
  <si>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</si>
  <si>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</si>
  <si>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</si>
  <si>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</si>
  <si>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</si>
  <si>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</si>
  <si>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</si>
  <si>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</si>
  <si>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</si>
  <si>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</si>
  <si>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</si>
  <si>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</si>
  <si>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</si>
  <si>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</si>
  <si>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</si>
  <si>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</si>
  <si>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</si>
  <si>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</si>
  <si>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</si>
  <si>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</si>
  <si>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</si>
  <si>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</si>
  <si>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</si>
  <si>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</si>
  <si>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</si>
  <si>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</si>
  <si>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</si>
  <si>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</si>
  <si>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</si>
  <si>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</si>
  <si>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</si>
  <si>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</si>
  <si>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</si>
  <si>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</si>
  <si>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</si>
  <si>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</si>
  <si>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</si>
  <si>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</si>
  <si>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</si>
  <si>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</si>
  <si>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</si>
  <si>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</si>
  <si>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</si>
  <si>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</si>
  <si>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</si>
  <si>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</si>
  <si>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</si>
  <si>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</si>
  <si>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</si>
  <si>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</si>
  <si>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</si>
  <si>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</si>
  <si>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</si>
  <si>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</si>
  <si>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</si>
  <si>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</si>
  <si>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</si>
  <si>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</si>
  <si>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</si>
  <si>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</si>
  <si>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</si>
  <si>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</si>
  <si>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</si>
  <si>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</si>
  <si>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</si>
  <si>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</si>
  <si>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</si>
  <si>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</si>
  <si>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</si>
  <si>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</si>
  <si>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</si>
  <si>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</si>
  <si>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</si>
  <si>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</si>
  <si>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</si>
  <si>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</si>
  <si>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</si>
  <si>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</si>
  <si>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</si>
  <si>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</si>
  <si>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</si>
  <si>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</si>
  <si>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</si>
  <si>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</si>
  <si>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</si>
  <si>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</si>
  <si>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</si>
  <si>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</si>
  <si>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</si>
  <si>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</si>
  <si>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</si>
  <si>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</si>
  <si>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</si>
  <si>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</si>
  <si>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</si>
  <si>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</si>
  <si>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</si>
  <si>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</si>
  <si>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</si>
  <si>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</si>
  <si>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</si>
  <si>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</si>
  <si>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</si>
  <si>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</si>
  <si>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</si>
  <si>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</si>
  <si>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</si>
  <si>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</si>
  <si>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</si>
  <si>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</si>
  <si>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</si>
  <si>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</si>
  <si>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</si>
  <si>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</si>
  <si>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</si>
  <si>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</si>
  <si>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</si>
  <si>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</si>
  <si>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</si>
  <si>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</si>
  <si>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</si>
  <si>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</si>
  <si>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</si>
  <si>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</si>
  <si>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</si>
  <si>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</si>
  <si>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</si>
  <si>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</si>
  <si>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</si>
  <si>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</si>
  <si>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</si>
  <si>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</si>
  <si>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</si>
  <si>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</si>
  <si>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</si>
  <si>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</si>
  <si>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</si>
  <si>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</si>
  <si>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</si>
  <si>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</si>
  <si>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</si>
  <si>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</si>
  <si>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</si>
  <si>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</si>
  <si>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</si>
  <si>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</si>
  <si>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</si>
  <si>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</si>
  <si>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</si>
  <si>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</si>
  <si>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</si>
  <si>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</si>
  <si>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</si>
  <si>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</si>
  <si>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</si>
  <si>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</si>
  <si>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</si>
  <si>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</si>
  <si>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</si>
  <si>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</si>
  <si>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</si>
  <si>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</si>
  <si>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</si>
  <si>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</si>
  <si>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</si>
  <si>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</si>
  <si>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</si>
  <si>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</si>
  <si>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</si>
  <si>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</si>
  <si>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</si>
  <si>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</si>
  <si>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</si>
  <si>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</si>
  <si>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</si>
  <si>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</si>
  <si>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</si>
  <si>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</si>
  <si>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</si>
  <si>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</si>
  <si>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</si>
  <si>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</si>
  <si>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</si>
  <si>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</si>
  <si>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</si>
  <si>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</si>
  <si>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</si>
  <si>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</si>
  <si>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</si>
  <si>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</si>
  <si>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</si>
  <si>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</si>
  <si>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</si>
  <si>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</si>
  <si>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</si>
  <si>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</si>
  <si>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</si>
  <si>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</si>
  <si>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</si>
  <si>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</si>
  <si>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</si>
  <si>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</si>
  <si>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</si>
  <si>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</si>
  <si>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</si>
  <si>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</si>
  <si>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</si>
  <si>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</si>
  <si>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</si>
  <si>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</si>
  <si>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</si>
  <si>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</si>
  <si>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</si>
  <si>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</si>
  <si>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</si>
  <si>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</si>
  <si>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</si>
  <si>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</si>
  <si>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</si>
  <si>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</si>
  <si>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</si>
  <si>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</si>
  <si>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</si>
  <si>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</si>
  <si>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</si>
  <si>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</si>
  <si>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</si>
  <si>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</si>
  <si>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</si>
  <si>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</si>
  <si>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</si>
  <si>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</si>
  <si>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</si>
  <si>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</si>
  <si>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</si>
  <si>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</si>
  <si>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</si>
  <si>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</si>
  <si>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</si>
  <si>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</si>
  <si>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</si>
  <si>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</si>
  <si>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</si>
  <si>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</si>
  <si>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</si>
  <si>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</si>
  <si>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</si>
  <si>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</si>
  <si>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</si>
  <si>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</si>
  <si>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</si>
  <si>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</si>
  <si>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</si>
  <si>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</si>
  <si>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</si>
  <si>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</si>
  <si>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</si>
  <si>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</si>
  <si>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</si>
  <si>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</si>
  <si>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</si>
  <si>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</si>
  <si>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</si>
  <si>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</si>
  <si>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</si>
  <si>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</si>
  <si>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</si>
  <si>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</si>
  <si>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</si>
  <si>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</si>
  <si>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</si>
  <si>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</si>
  <si>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</si>
  <si>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</si>
  <si>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</si>
  <si>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</si>
  <si>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</si>
  <si>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</si>
  <si>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</si>
  <si>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</si>
  <si>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</si>
  <si>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</si>
  <si>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</si>
  <si>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</si>
  <si>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</si>
  <si>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</si>
  <si>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</si>
  <si>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</si>
  <si>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</si>
  <si>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</si>
  <si>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</si>
  <si>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</si>
  <si>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</si>
  <si>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</si>
  <si>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</si>
  <si>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</si>
  <si>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</si>
  <si>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</si>
  <si>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</si>
  <si>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</si>
  <si>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</si>
  <si>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</si>
  <si>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</si>
  <si>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</si>
  <si>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</si>
  <si>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</si>
  <si>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</si>
  <si>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</si>
  <si>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</si>
  <si>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</si>
  <si>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</si>
  <si>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</si>
  <si>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</si>
  <si>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</si>
  <si>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</si>
  <si>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</si>
  <si>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</si>
  <si>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</si>
  <si>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</si>
  <si>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</si>
  <si>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</si>
  <si>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</si>
  <si>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</si>
  <si>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</si>
  <si>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</si>
  <si>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</si>
  <si>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</si>
  <si>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</si>
  <si>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</si>
  <si>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</si>
  <si>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</si>
  <si>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</si>
  <si>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</si>
  <si>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</si>
  <si>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</si>
  <si>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</si>
  <si>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</si>
  <si>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</si>
  <si>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</si>
  <si>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</si>
  <si>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</si>
  <si>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</si>
  <si>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</si>
  <si>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</si>
  <si>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</si>
  <si>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</si>
  <si>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</si>
  <si>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</si>
  <si>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</si>
  <si>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</si>
  <si>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</si>
  <si>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</si>
  <si>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</si>
  <si>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</si>
  <si>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</si>
  <si>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</si>
  <si>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</si>
  <si>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</si>
  <si>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</si>
  <si>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</si>
  <si>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</si>
  <si>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</si>
  <si>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</si>
  <si>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</si>
  <si>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</si>
  <si>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</si>
  <si>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</si>
  <si>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</si>
  <si>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</si>
  <si>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</si>
  <si>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</si>
  <si>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</si>
  <si>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</si>
  <si>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</si>
  <si>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</si>
  <si>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</si>
  <si>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</si>
  <si>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</si>
  <si>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</si>
  <si>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</si>
  <si>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</si>
  <si>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</si>
  <si>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</si>
  <si>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</si>
  <si>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</si>
  <si>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</si>
  <si>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</si>
  <si>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</si>
  <si>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</si>
  <si>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</si>
  <si>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</si>
  <si>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</si>
  <si>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</si>
  <si>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</si>
  <si>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</si>
  <si>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</si>
  <si>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</si>
  <si>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</si>
  <si>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</si>
  <si>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</si>
  <si>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</si>
  <si>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</si>
  <si>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</si>
  <si>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</si>
  <si>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</si>
  <si>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</si>
  <si>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</si>
  <si>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</si>
  <si>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</si>
  <si>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</si>
  <si>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</si>
  <si>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</si>
  <si>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</si>
  <si>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</si>
  <si>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</si>
  <si>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</si>
  <si>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</si>
  <si>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</si>
  <si>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</si>
  <si>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</si>
  <si>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</si>
  <si>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</si>
  <si>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</si>
  <si>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</si>
  <si>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</si>
  <si>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</si>
  <si>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</si>
  <si>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</si>
  <si>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</si>
  <si>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</si>
  <si>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</si>
  <si>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</si>
  <si>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</si>
  <si>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</si>
  <si>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</si>
  <si>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</si>
  <si>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</si>
  <si>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</si>
  <si>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</si>
  <si>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</si>
  <si>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</si>
  <si>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</si>
  <si>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</si>
  <si>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</si>
  <si>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</si>
  <si>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</si>
  <si>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</si>
  <si>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</si>
  <si>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</si>
  <si>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</si>
  <si>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</si>
  <si>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</si>
  <si>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</si>
  <si>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</si>
  <si>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</si>
  <si>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</si>
  <si>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</si>
  <si>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</si>
  <si>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</si>
  <si>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</si>
  <si>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</si>
  <si>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</si>
  <si>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</si>
  <si>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</si>
  <si>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</si>
  <si>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</si>
  <si>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</si>
  <si>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</si>
  <si>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</si>
  <si>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</si>
  <si>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</si>
  <si>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</si>
  <si>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</si>
  <si>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</si>
  <si>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</si>
  <si>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</si>
  <si>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</si>
  <si>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</si>
  <si>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</si>
  <si>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</si>
  <si>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</si>
  <si>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</si>
  <si>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</si>
  <si>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</si>
  <si>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</si>
  <si>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</si>
  <si>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</si>
  <si>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</si>
  <si>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</si>
  <si>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</si>
  <si>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</si>
  <si>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</si>
  <si>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</si>
  <si>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</si>
  <si>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</si>
  <si>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</si>
  <si>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</si>
  <si>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</si>
  <si>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</si>
  <si>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</si>
  <si>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</si>
  <si>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</si>
  <si>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</si>
  <si>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</si>
  <si>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</si>
  <si>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</si>
  <si>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</si>
  <si>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</si>
  <si>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</si>
  <si>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</si>
  <si>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</si>
  <si>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</si>
  <si>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</si>
  <si>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</si>
  <si>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</si>
  <si>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</si>
  <si>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</si>
  <si>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</si>
  <si>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</si>
  <si>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</si>
  <si>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</si>
  <si>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</si>
  <si>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</si>
  <si>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</si>
  <si>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</si>
  <si>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</si>
  <si>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</si>
  <si>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</si>
  <si>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</si>
  <si>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</si>
  <si>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</si>
  <si>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</si>
  <si>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</si>
  <si>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</si>
  <si>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</si>
  <si>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</si>
  <si>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</si>
  <si>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</si>
  <si>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</si>
  <si>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</si>
  <si>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</si>
  <si>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</si>
  <si>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</si>
  <si>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</si>
  <si>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</si>
  <si>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</si>
  <si>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</si>
  <si>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</si>
  <si>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</si>
  <si>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</si>
  <si>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</si>
  <si>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</si>
  <si>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</si>
  <si>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</si>
  <si>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</si>
  <si>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</si>
  <si>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</si>
  <si>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</si>
  <si>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</si>
  <si>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</si>
  <si>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</si>
  <si>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</si>
  <si>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</si>
  <si>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</si>
  <si>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</si>
  <si>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</si>
  <si>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</si>
  <si>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</si>
  <si>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</si>
  <si>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</si>
  <si>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</si>
  <si>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</si>
  <si>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</si>
  <si>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</si>
  <si>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</si>
  <si>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</si>
  <si>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</si>
  <si>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</si>
  <si>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</si>
  <si>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</si>
  <si>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</si>
  <si>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</si>
  <si>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</si>
  <si>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</si>
  <si>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</si>
  <si>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</si>
  <si>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</si>
  <si>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</si>
  <si>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</si>
  <si>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</si>
  <si>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</si>
  <si>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</si>
  <si>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</si>
  <si>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</si>
  <si>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</si>
  <si>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</si>
  <si>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</si>
  <si>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</si>
  <si>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</si>
  <si>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</si>
  <si>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</si>
  <si>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</si>
  <si>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</si>
  <si>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</si>
  <si>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</si>
  <si>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</si>
  <si>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</si>
  <si>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</si>
  <si>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</si>
  <si>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</si>
  <si>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</si>
  <si>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</si>
  <si>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</si>
  <si>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</si>
  <si>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</si>
  <si>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</si>
  <si>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</si>
  <si>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</si>
  <si>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</si>
  <si>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</si>
  <si>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</si>
  <si>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</si>
  <si>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</si>
  <si>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</si>
  <si>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</si>
  <si>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</si>
  <si>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</si>
  <si>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</si>
  <si>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</si>
  <si>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</si>
  <si>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</si>
  <si>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</si>
  <si>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</si>
  <si>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</si>
  <si>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</si>
  <si>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</si>
  <si>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</si>
  <si>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</si>
  <si>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</si>
  <si>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</si>
  <si>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</si>
  <si>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</si>
  <si>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</si>
  <si>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</si>
  <si>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</si>
  <si>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</si>
  <si>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</si>
  <si>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</si>
  <si>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</si>
  <si>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</si>
  <si>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</si>
  <si>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</si>
  <si>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</si>
  <si>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</si>
  <si>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</si>
  <si>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</si>
  <si>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</si>
  <si>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</si>
  <si>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</si>
  <si>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</si>
  <si>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</si>
  <si>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</si>
  <si>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</si>
  <si>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</si>
  <si>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</si>
  <si>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</si>
  <si>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</si>
  <si>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</si>
  <si>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</si>
  <si>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</si>
  <si>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</si>
  <si>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</si>
  <si>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</si>
  <si>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</si>
  <si>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</si>
  <si>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</si>
  <si>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</si>
  <si>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</si>
  <si>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</si>
  <si>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</si>
  <si>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</si>
  <si>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</si>
  <si>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</si>
  <si>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</si>
  <si>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</si>
  <si>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</si>
  <si>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</si>
  <si>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</si>
  <si>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</si>
  <si>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</si>
  <si>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</si>
  <si>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</si>
  <si>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</si>
  <si>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</si>
  <si>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</si>
  <si>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</si>
  <si>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</si>
  <si>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</si>
  <si>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</si>
  <si>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</si>
  <si>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</si>
  <si>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</si>
  <si>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</si>
  <si>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</si>
  <si>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</si>
  <si>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</si>
  <si>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</si>
  <si>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</si>
  <si>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</si>
  <si>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</si>
  <si>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</si>
  <si>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</si>
  <si>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</si>
  <si>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</si>
  <si>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</si>
  <si>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</si>
  <si>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</si>
  <si>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</si>
  <si>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</si>
  <si>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</si>
  <si>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</si>
  <si>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</si>
  <si>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</si>
  <si>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</si>
  <si>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</si>
  <si>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</si>
  <si>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</si>
  <si>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</si>
  <si>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</si>
  <si>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</si>
  <si>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</si>
  <si>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</si>
  <si>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</si>
  <si>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</si>
  <si>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</si>
  <si>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</si>
  <si>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</si>
  <si>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</si>
  <si>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</si>
  <si>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</si>
  <si>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</si>
  <si>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</si>
  <si>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</si>
  <si>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</si>
  <si>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</si>
  <si>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</si>
  <si>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</si>
  <si>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</si>
  <si>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</si>
  <si>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</si>
  <si>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</si>
  <si>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</si>
  <si>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</si>
  <si>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</si>
  <si>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</si>
  <si>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</si>
  <si>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</si>
  <si>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</si>
  <si>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</si>
  <si>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</si>
  <si>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</si>
  <si>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</si>
  <si>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</si>
  <si>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</si>
  <si>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</si>
  <si>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</si>
  <si>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</si>
  <si>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</si>
  <si>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</si>
  <si>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</si>
  <si>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</si>
  <si>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</si>
  <si>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</si>
  <si>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</si>
  <si>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</si>
  <si>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</si>
  <si>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</si>
  <si>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</si>
  <si>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</si>
  <si>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</si>
  <si>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</si>
  <si>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</si>
  <si>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</si>
  <si>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</si>
  <si>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</si>
  <si>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</si>
  <si>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</si>
  <si>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</si>
  <si>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</si>
  <si>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</si>
  <si>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</si>
  <si>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</si>
  <si>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</si>
  <si>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</si>
  <si>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</si>
  <si>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</si>
  <si>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</si>
  <si>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</si>
  <si>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</si>
  <si>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</si>
  <si>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</si>
  <si>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</si>
  <si>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</si>
  <si>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</si>
  <si>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</si>
  <si>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</si>
  <si>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</si>
  <si>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</si>
  <si>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</si>
  <si>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</si>
  <si>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</si>
  <si>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</si>
  <si>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</si>
  <si>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</si>
  <si>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</si>
  <si>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</si>
  <si>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</si>
  <si>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</si>
  <si>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</si>
  <si>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</si>
  <si>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</si>
  <si>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</si>
  <si>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</si>
  <si>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</si>
  <si>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</si>
  <si>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</si>
  <si>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</si>
  <si>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</si>
  <si>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</si>
  <si>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</si>
  <si>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</si>
  <si>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</si>
  <si>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</si>
  <si>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</si>
  <si>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</si>
  <si>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</si>
  <si>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</si>
  <si>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</si>
  <si>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</si>
  <si>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</si>
  <si>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</si>
  <si>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</si>
  <si>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</si>
  <si>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</si>
  <si>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</si>
  <si>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</si>
  <si>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</si>
  <si>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</si>
  <si>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</si>
  <si>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</si>
  <si>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</si>
  <si>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</si>
  <si>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</si>
  <si>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</si>
  <si>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</si>
  <si>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</si>
  <si>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</si>
  <si>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</si>
  <si>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</si>
  <si>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</si>
  <si>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</si>
  <si>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</si>
  <si>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</si>
  <si>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</si>
  <si>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</si>
  <si>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</si>
  <si>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</si>
  <si>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</si>
  <si>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</si>
  <si>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</si>
  <si>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</si>
  <si>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</si>
  <si>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</si>
  <si>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</si>
  <si>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</si>
  <si>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</si>
  <si>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</si>
  <si>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</si>
  <si>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</si>
  <si>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</si>
  <si>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</si>
  <si>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</si>
  <si>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</si>
  <si>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</si>
  <si>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</si>
  <si>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</si>
  <si>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</si>
  <si>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</si>
  <si>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</si>
  <si>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</si>
  <si>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</si>
  <si>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</si>
  <si>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</si>
  <si>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</si>
  <si>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</si>
  <si>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</si>
  <si>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</si>
  <si>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</si>
  <si>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</si>
  <si>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</si>
  <si>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</si>
  <si>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</si>
  <si>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</si>
  <si>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</si>
  <si>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</si>
  <si>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</si>
  <si>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</si>
  <si>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</si>
  <si>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</si>
  <si>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</si>
  <si>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</si>
  <si>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</si>
  <si>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</si>
  <si>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</si>
  <si>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</si>
  <si>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</si>
  <si>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</si>
  <si>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</si>
  <si>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</si>
  <si>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</si>
  <si>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</si>
  <si>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</si>
  <si>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</si>
  <si>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</si>
  <si>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</si>
  <si>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</si>
  <si>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</si>
  <si>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</si>
  <si>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</si>
  <si>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</si>
  <si>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</si>
  <si>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</si>
  <si>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</si>
  <si>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</si>
  <si>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</si>
  <si>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</si>
  <si>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</si>
  <si>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</si>
  <si>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</si>
  <si>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</si>
  <si>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</si>
  <si>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</si>
  <si>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</si>
  <si>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</si>
  <si>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</si>
  <si>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</si>
  <si>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</si>
  <si>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</si>
  <si>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</si>
  <si>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</si>
  <si>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</si>
  <si>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</si>
  <si>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</si>
  <si>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</si>
  <si>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</si>
  <si>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</si>
  <si>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</si>
  <si>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</si>
  <si>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</si>
  <si>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</si>
  <si>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</si>
  <si>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</si>
  <si>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</si>
  <si>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</si>
  <si>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</si>
  <si>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</si>
  <si>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</si>
  <si>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</si>
  <si>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</si>
  <si>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</si>
  <si>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</si>
  <si>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</si>
  <si>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</si>
  <si>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</si>
  <si>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</si>
  <si>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</si>
  <si>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</si>
  <si>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</si>
  <si>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</si>
  <si>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</si>
  <si>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</si>
  <si>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</si>
  <si>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</si>
  <si>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</si>
  <si>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</si>
  <si>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</si>
  <si>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</si>
  <si>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</si>
  <si>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</si>
  <si>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</si>
  <si>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</si>
  <si>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</si>
  <si>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</si>
  <si>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</si>
  <si>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</si>
  <si>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</si>
  <si>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</si>
  <si>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</si>
  <si>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</si>
  <si>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</si>
  <si>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</si>
  <si>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</si>
  <si>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</si>
  <si>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</si>
  <si>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</si>
  <si>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</si>
  <si>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</si>
  <si>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</si>
  <si>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</si>
  <si>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</si>
  <si>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</si>
  <si>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</si>
  <si>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</si>
  <si>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</si>
  <si>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</si>
  <si>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</si>
  <si>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</si>
  <si>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</si>
  <si>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</si>
  <si>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</si>
  <si>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</si>
  <si>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</si>
  <si>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</si>
  <si>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</si>
  <si>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</si>
  <si>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</si>
  <si>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</si>
  <si>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</si>
  <si>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</si>
  <si>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</si>
  <si>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</si>
  <si>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</si>
  <si>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</si>
  <si>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</si>
  <si>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</si>
  <si>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</si>
  <si>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</si>
  <si>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</si>
  <si>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</si>
  <si>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</si>
  <si>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</si>
  <si>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</si>
  <si>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</si>
  <si>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</si>
  <si>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</si>
  <si>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</si>
  <si>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</si>
  <si>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</si>
  <si>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</si>
  <si>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</si>
  <si>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</si>
  <si>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</si>
  <si>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</si>
  <si>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</si>
  <si>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</si>
  <si>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</si>
  <si>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</si>
  <si>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</si>
  <si>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</si>
  <si>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</si>
  <si>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</si>
  <si>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</si>
  <si>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</si>
  <si>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</si>
  <si>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</si>
  <si>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</si>
  <si>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</si>
  <si>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</si>
  <si>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</si>
  <si>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</si>
  <si>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</si>
  <si>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</si>
  <si>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</si>
  <si>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</si>
  <si>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</si>
  <si>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</si>
  <si>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</si>
  <si>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</si>
  <si>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</si>
  <si>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</si>
  <si>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</si>
  <si>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</si>
  <si>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</si>
  <si>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</si>
  <si>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</si>
  <si>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</si>
  <si>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</si>
  <si>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</si>
  <si>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</si>
  <si>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</si>
  <si>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</si>
  <si>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</si>
  <si>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</si>
  <si>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</si>
  <si>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</si>
  <si>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</si>
  <si>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</si>
  <si>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</si>
  <si>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</si>
  <si>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</si>
  <si>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</si>
  <si>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</si>
  <si>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</si>
  <si>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</si>
  <si>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</si>
  <si>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</si>
  <si>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</si>
  <si>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</si>
  <si>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</si>
  <si>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</si>
  <si>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</si>
  <si>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</si>
  <si>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</si>
  <si>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</si>
  <si>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</si>
  <si>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</si>
  <si>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</si>
  <si>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</si>
  <si>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</si>
  <si>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</si>
  <si>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</si>
  <si>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</si>
  <si>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</si>
  <si>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</si>
  <si>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</si>
  <si>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</si>
  <si>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</si>
  <si>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</si>
  <si>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</si>
  <si>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</si>
  <si>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</si>
  <si>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</si>
  <si>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</si>
  <si>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</si>
  <si>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</si>
  <si>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</si>
  <si>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</si>
  <si>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</si>
  <si>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</si>
  <si>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</si>
  <si>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</si>
  <si>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</si>
  <si>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</si>
  <si>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</si>
  <si>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</si>
  <si>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</si>
  <si>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</si>
  <si>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</si>
  <si>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</si>
  <si>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</si>
  <si>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</si>
  <si>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</si>
  <si>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</si>
  <si>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</si>
  <si>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</si>
  <si>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</si>
  <si>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</si>
  <si>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</si>
  <si>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</si>
  <si>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</si>
  <si>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</si>
  <si>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</si>
  <si>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</si>
  <si>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</si>
  <si>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</si>
  <si>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</si>
  <si>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</si>
  <si>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</si>
  <si>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</si>
  <si>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</si>
  <si>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</si>
  <si>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</si>
  <si>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</si>
  <si>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</si>
  <si>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</si>
  <si>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</si>
  <si>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</si>
  <si>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</si>
  <si>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</si>
  <si>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</si>
  <si>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</si>
  <si>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</si>
  <si>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</si>
  <si>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</si>
  <si>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</si>
  <si>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</si>
  <si>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</si>
  <si>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</si>
  <si>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</si>
  <si>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</si>
  <si>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</si>
  <si>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</si>
  <si>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</si>
  <si>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</si>
  <si>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</si>
  <si>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</si>
  <si>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</si>
  <si>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</si>
  <si>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</si>
  <si>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</si>
  <si>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</si>
  <si>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</si>
  <si>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</si>
  <si>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</si>
  <si>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</si>
  <si>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</si>
  <si>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</si>
  <si>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</si>
  <si>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</si>
  <si>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</si>
  <si>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</si>
  <si>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</si>
  <si>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</si>
  <si>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</si>
  <si>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</si>
  <si>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</si>
  <si>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</si>
  <si>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</si>
  <si>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</si>
  <si>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</si>
  <si>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</si>
  <si>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</si>
  <si>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</si>
  <si>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</si>
  <si>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</si>
  <si>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</si>
  <si>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</si>
  <si>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</si>
  <si>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</si>
  <si>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</si>
  <si>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</si>
  <si>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</si>
  <si>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</si>
  <si>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</si>
  <si>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</si>
  <si>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</si>
  <si>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</si>
  <si>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</si>
  <si>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</si>
  <si>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</si>
  <si>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</si>
  <si>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</si>
  <si>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</si>
  <si>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</si>
  <si>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</si>
  <si>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</si>
  <si>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</si>
  <si>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</si>
  <si>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</si>
  <si>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</si>
  <si>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</si>
  <si>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</si>
  <si>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</si>
  <si>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</si>
  <si>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</si>
  <si>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</si>
  <si>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</si>
  <si>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</si>
  <si>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</si>
  <si>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</si>
  <si>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</si>
  <si>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</si>
  <si>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</si>
  <si>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</si>
  <si>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</si>
  <si>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</si>
  <si>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</si>
  <si>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</si>
  <si>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</si>
  <si>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</si>
  <si>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</si>
  <si>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</si>
  <si>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</si>
  <si>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</si>
  <si>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</si>
  <si>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</si>
  <si>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</si>
  <si>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</si>
  <si>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</si>
  <si>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</si>
  <si>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</si>
  <si>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</si>
  <si>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</si>
  <si>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</si>
  <si>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</si>
  <si>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</si>
  <si>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</si>
  <si>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</si>
  <si>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</si>
  <si>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</si>
  <si>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</si>
  <si>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</si>
  <si>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</si>
  <si>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</si>
  <si>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</si>
  <si>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</si>
  <si>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</si>
  <si>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</si>
  <si>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</si>
  <si>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</si>
  <si>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</si>
  <si>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</si>
  <si>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</si>
  <si>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</si>
  <si>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</si>
  <si>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</si>
  <si>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</si>
  <si>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</si>
  <si>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</si>
  <si>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</si>
  <si>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</si>
  <si>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</si>
  <si>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</si>
  <si>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</si>
  <si>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</si>
  <si>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</si>
  <si>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</si>
  <si>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</si>
  <si>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</si>
  <si>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</si>
  <si>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</si>
  <si>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</si>
  <si>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</si>
  <si>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</si>
  <si>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</si>
  <si>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</si>
  <si>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</si>
  <si>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</si>
  <si>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</si>
  <si>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</si>
  <si>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</si>
  <si>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</si>
  <si>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</si>
  <si>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</si>
  <si>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</si>
  <si>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</si>
  <si>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</si>
  <si>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</si>
  <si>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</si>
  <si>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</si>
  <si>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</si>
  <si>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</si>
  <si>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</si>
  <si>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</si>
  <si>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</si>
  <si>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</si>
  <si>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</si>
  <si>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</si>
  <si>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</si>
  <si>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</si>
  <si>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</si>
  <si>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</si>
  <si>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</si>
  <si>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</si>
  <si>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</si>
  <si>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</si>
  <si>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</si>
  <si>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</si>
  <si>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</si>
  <si>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</si>
  <si>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</si>
  <si>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</si>
  <si>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</si>
  <si>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</si>
  <si>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</si>
  <si>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</si>
  <si>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</si>
  <si>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</si>
  <si>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</si>
  <si>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</si>
  <si>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</si>
  <si>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</si>
  <si>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</si>
  <si>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</si>
  <si>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</si>
  <si>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</si>
  <si>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</si>
  <si>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</si>
  <si>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</si>
  <si>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</si>
  <si>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</si>
  <si>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</si>
  <si>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</si>
  <si>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</si>
  <si>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</si>
  <si>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</si>
  <si>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</si>
  <si>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</si>
  <si>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</si>
  <si>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</si>
  <si>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</si>
  <si>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</si>
  <si>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</si>
  <si>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</si>
  <si>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</si>
  <si>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</si>
  <si>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</si>
  <si>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</si>
  <si>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</si>
  <si>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</si>
  <si>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</si>
  <si>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</si>
  <si>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</si>
  <si>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</si>
  <si>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</si>
  <si>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</si>
  <si>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</si>
  <si>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</si>
  <si>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</si>
  <si>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</si>
  <si>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</si>
  <si>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</si>
  <si>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</si>
  <si>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</si>
  <si>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</si>
  <si>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</si>
  <si>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</si>
  <si>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</si>
  <si>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</si>
  <si>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</si>
  <si>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</si>
  <si>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</si>
  <si>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</si>
  <si>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</si>
  <si>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</si>
  <si>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</si>
  <si>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</si>
  <si>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</si>
  <si>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</si>
  <si>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</si>
  <si>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</si>
  <si>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</si>
  <si>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</si>
  <si>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</si>
  <si>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</si>
  <si>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</si>
  <si>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</si>
  <si>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</si>
  <si>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</si>
  <si>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</si>
  <si>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</si>
  <si>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</si>
  <si>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</si>
  <si>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</si>
  <si>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</si>
  <si>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</si>
  <si>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</si>
  <si>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</si>
  <si>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</si>
  <si>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</si>
  <si>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</si>
  <si>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</si>
  <si>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</si>
  <si>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</si>
  <si>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</si>
  <si>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</si>
  <si>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</si>
  <si>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</si>
  <si>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</si>
  <si>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</si>
  <si>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</si>
  <si>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</si>
  <si>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</si>
  <si>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</si>
  <si>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</si>
  <si>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</si>
  <si>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</si>
  <si>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</si>
  <si>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</si>
  <si>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</si>
  <si>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</si>
  <si>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</si>
  <si>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</si>
  <si>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</si>
  <si>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</si>
  <si>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</si>
  <si>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</si>
  <si>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</si>
  <si>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</si>
  <si>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</si>
  <si>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</si>
  <si>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</si>
  <si>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</si>
  <si>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</si>
  <si>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</si>
  <si>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</si>
  <si>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</si>
  <si>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</si>
  <si>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</si>
  <si>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</si>
  <si>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</si>
  <si>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</si>
  <si>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</si>
  <si>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</si>
  <si>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</si>
  <si>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</si>
  <si>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</si>
  <si>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</si>
  <si>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</si>
  <si>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</si>
  <si>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</si>
  <si>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</si>
  <si>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</si>
  <si>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</si>
  <si>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</si>
  <si>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</si>
  <si>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</si>
  <si>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</si>
  <si>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</si>
  <si>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</si>
  <si>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</si>
  <si>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</si>
  <si>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</si>
  <si>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</si>
  <si>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</si>
  <si>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</si>
  <si>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</si>
  <si>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</si>
  <si>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</si>
  <si>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</si>
  <si>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</si>
  <si>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</si>
  <si>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</si>
  <si>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</si>
  <si>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</si>
  <si>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</si>
  <si>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</si>
  <si>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</si>
  <si>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</si>
  <si>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</si>
  <si>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</si>
  <si>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</si>
  <si>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</si>
  <si>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</si>
  <si>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</si>
  <si>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</si>
  <si>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</si>
  <si>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</si>
  <si>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</si>
  <si>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</si>
  <si>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</si>
  <si>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</si>
  <si>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</si>
  <si>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</si>
  <si>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</si>
  <si>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</si>
  <si>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</si>
  <si>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</si>
  <si>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</si>
  <si>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</si>
  <si>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</si>
  <si>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</si>
  <si>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</si>
  <si>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</si>
  <si>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</si>
  <si>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</si>
  <si>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</si>
  <si>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</si>
  <si>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</si>
  <si>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</si>
  <si>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</si>
  <si>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</si>
  <si>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</si>
  <si>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</si>
  <si>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</si>
  <si>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</si>
  <si>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</si>
  <si>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</si>
  <si>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</si>
  <si>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</si>
  <si>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</si>
  <si>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</si>
  <si>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</si>
  <si>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</si>
  <si>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</si>
  <si>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</si>
  <si>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</si>
  <si>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</si>
  <si>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</si>
  <si>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</si>
  <si>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</si>
  <si>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</si>
  <si>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</si>
  <si>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</si>
  <si>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</si>
  <si>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</si>
  <si>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</si>
  <si>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</si>
  <si>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</si>
  <si>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</si>
  <si>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</si>
  <si>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</si>
  <si>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</si>
  <si>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</si>
  <si>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</si>
  <si>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</si>
  <si>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</si>
  <si>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</si>
  <si>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</si>
  <si>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</si>
  <si>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</si>
  <si>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</si>
  <si>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</si>
  <si>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</si>
  <si>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</si>
  <si>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</si>
  <si>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</si>
  <si>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</si>
  <si>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</si>
  <si>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</si>
  <si>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</si>
  <si>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</si>
  <si>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</si>
  <si>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</si>
  <si>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</si>
  <si>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</si>
  <si>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</si>
  <si>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</si>
  <si>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</si>
  <si>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</si>
  <si>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</si>
  <si>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</si>
  <si>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</si>
  <si>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</si>
  <si>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</si>
  <si>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</si>
  <si>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</si>
  <si>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</si>
  <si>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</si>
  <si>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</si>
  <si>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</si>
  <si>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</si>
  <si>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</si>
  <si>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</si>
  <si>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</si>
  <si>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</si>
  <si>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</si>
  <si>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</si>
  <si>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</si>
  <si>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</si>
  <si>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</si>
  <si>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</si>
  <si>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</si>
  <si>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</si>
  <si>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</si>
  <si>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</si>
  <si>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</si>
  <si>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</si>
  <si>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</si>
  <si>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</si>
  <si>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</si>
  <si>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</si>
  <si>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</si>
  <si>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</si>
  <si>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</si>
  <si>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</si>
  <si>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</si>
  <si>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</si>
  <si>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</si>
  <si>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</si>
  <si>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</si>
  <si>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</si>
  <si>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</si>
  <si>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</si>
  <si>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</si>
  <si>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</si>
  <si>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</si>
  <si>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</si>
  <si>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</si>
  <si>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</si>
  <si>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</si>
  <si>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</si>
  <si>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</si>
  <si>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</si>
  <si>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</si>
  <si>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</si>
  <si>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</si>
  <si>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</si>
  <si>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</si>
  <si>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</si>
  <si>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</si>
  <si>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</si>
  <si>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</si>
  <si>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</si>
  <si>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</si>
  <si>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</si>
  <si>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</si>
  <si>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</si>
  <si>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</si>
  <si>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</si>
  <si>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</si>
  <si>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</si>
  <si>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</si>
  <si>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</si>
  <si>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</si>
  <si>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</si>
  <si>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</si>
  <si>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</si>
  <si>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</si>
  <si>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</si>
  <si>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</si>
  <si>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</si>
  <si>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</si>
  <si>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</si>
  <si>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</si>
  <si>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</si>
  <si>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</si>
  <si>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</si>
  <si>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</si>
  <si>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</si>
  <si>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</si>
  <si>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</si>
  <si>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</si>
  <si>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</si>
  <si>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</si>
  <si>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</si>
  <si>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</si>
  <si>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</si>
  <si>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</si>
  <si>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</si>
  <si>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</si>
  <si>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</si>
  <si>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</si>
  <si>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</si>
  <si>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</si>
  <si>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</si>
  <si>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</si>
  <si>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</si>
  <si>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</si>
  <si>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</si>
  <si>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</si>
  <si>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</si>
  <si>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</si>
  <si>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</si>
  <si>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</si>
  <si>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</si>
  <si>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</si>
  <si>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</si>
  <si>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</si>
  <si>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</si>
  <si>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</si>
  <si>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</si>
  <si>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</si>
  <si>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</si>
  <si>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</si>
  <si>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</si>
  <si>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</si>
  <si>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</si>
  <si>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</si>
  <si>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</si>
  <si>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</si>
  <si>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</si>
  <si>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</si>
  <si>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</si>
  <si>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</si>
  <si>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</si>
  <si>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</si>
  <si>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</si>
  <si>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</si>
  <si>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</si>
  <si>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</si>
  <si>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</si>
  <si>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</si>
  <si>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</si>
  <si>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</si>
  <si>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</si>
  <si>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</si>
  <si>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</si>
  <si>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</si>
  <si>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</si>
  <si>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</si>
  <si>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</si>
  <si>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</si>
  <si>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</si>
  <si>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</si>
  <si>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</si>
  <si>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</si>
  <si>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</si>
  <si>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</si>
  <si>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</si>
  <si>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</si>
  <si>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</si>
  <si>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</si>
  <si>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</si>
  <si>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</si>
  <si>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</si>
  <si>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</si>
  <si>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</si>
  <si>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</si>
  <si>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</si>
  <si>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</si>
  <si>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</si>
  <si>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</si>
  <si>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</si>
  <si>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</si>
  <si>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</si>
  <si>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</si>
  <si>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</si>
  <si>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</si>
  <si>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</si>
  <si>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</si>
  <si>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</si>
  <si>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</si>
  <si>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</si>
  <si>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</si>
  <si>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</si>
  <si>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</si>
  <si>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</si>
  <si>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</si>
  <si>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</si>
  <si>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</si>
  <si>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</si>
  <si>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</si>
  <si>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</si>
  <si>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</si>
  <si>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</si>
  <si>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</si>
  <si>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</si>
  <si>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</si>
  <si>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</si>
  <si>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</si>
  <si>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</si>
  <si>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</si>
  <si>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</si>
  <si>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</si>
  <si>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</si>
  <si>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</si>
  <si>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</si>
  <si>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</si>
  <si>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</si>
  <si>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</si>
  <si>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</si>
  <si>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</si>
  <si>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</si>
  <si>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</si>
  <si>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</si>
  <si>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</si>
  <si>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</si>
  <si>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</si>
  <si>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</si>
  <si>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</si>
  <si>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</si>
  <si>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</si>
  <si>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</si>
  <si>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</si>
  <si>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</si>
  <si>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</si>
  <si>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</si>
  <si>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</si>
  <si>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</si>
  <si>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</si>
  <si>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</si>
  <si>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</si>
  <si>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</si>
  <si>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</si>
  <si>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</si>
  <si>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</si>
  <si>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</si>
  <si>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</si>
  <si>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</si>
  <si>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</si>
  <si>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</si>
  <si>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</si>
  <si>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</si>
  <si>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</si>
  <si>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</si>
  <si>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</si>
  <si>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</si>
  <si>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</si>
  <si>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</si>
  <si>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</si>
  <si>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</si>
  <si>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</si>
  <si>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</si>
  <si>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</si>
  <si>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</si>
  <si>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</si>
  <si>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</si>
  <si>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</si>
  <si>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</si>
  <si>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</si>
  <si>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</si>
  <si>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</si>
  <si>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</si>
  <si>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</si>
  <si>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</si>
  <si>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</si>
  <si>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</si>
  <si>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</si>
  <si>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</si>
  <si>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</si>
  <si>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</si>
  <si>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</si>
  <si>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</si>
  <si>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</si>
  <si>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</si>
  <si>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</si>
  <si>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</si>
  <si>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</si>
  <si>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</si>
  <si>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</si>
  <si>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</si>
  <si>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</si>
  <si>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</si>
  <si>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</si>
  <si>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</si>
  <si>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</si>
  <si>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</si>
  <si>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</si>
  <si>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</si>
  <si>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</si>
  <si>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</si>
  <si>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</si>
  <si>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</si>
  <si>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</si>
  <si>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</si>
  <si>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</si>
  <si>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</si>
  <si>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</si>
  <si>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</si>
  <si>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</si>
  <si>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</si>
  <si>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</si>
  <si>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</si>
  <si>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</si>
  <si>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</si>
  <si>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</si>
  <si>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</si>
  <si>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</si>
  <si>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</si>
  <si>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</si>
  <si>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</si>
  <si>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</si>
  <si>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</si>
  <si>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</si>
  <si>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</si>
  <si>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</si>
  <si>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</si>
  <si>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</si>
  <si>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</si>
  <si>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</si>
  <si>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</si>
  <si>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</si>
  <si>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</si>
  <si>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</si>
  <si>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</si>
  <si>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</si>
  <si>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</si>
  <si>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</si>
  <si>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</si>
  <si>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</si>
  <si>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</si>
  <si>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</si>
  <si>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</si>
  <si>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</si>
  <si>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</si>
  <si>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</si>
  <si>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</si>
  <si>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</si>
  <si>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</si>
  <si>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</si>
  <si>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</si>
  <si>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</si>
  <si>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</si>
  <si>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</si>
  <si>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</si>
  <si>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</si>
  <si>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</si>
  <si>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</si>
  <si>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</si>
  <si>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</si>
  <si>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</si>
  <si>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</si>
  <si>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</si>
  <si>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</si>
  <si>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</si>
  <si>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</si>
  <si>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</si>
  <si>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</si>
  <si>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</si>
  <si>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</si>
  <si>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</si>
  <si>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</si>
  <si>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</si>
  <si>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</si>
  <si>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</si>
  <si>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</si>
  <si>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</si>
  <si>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</si>
  <si>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</si>
  <si>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</si>
  <si>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</si>
  <si>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</si>
  <si>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</si>
  <si>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</si>
  <si>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</si>
  <si>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</si>
  <si>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</si>
  <si>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</si>
  <si>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</si>
  <si>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</si>
  <si>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</si>
  <si>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</si>
  <si>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</si>
  <si>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</si>
  <si>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</si>
  <si>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</si>
  <si>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</si>
  <si>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</si>
  <si>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</si>
  <si>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</si>
  <si>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</si>
  <si>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</si>
  <si>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</si>
  <si>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</si>
  <si>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</si>
  <si>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</si>
  <si>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</si>
  <si>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</si>
  <si>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</si>
  <si>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</si>
  <si>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</si>
  <si>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</si>
  <si>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</si>
  <si>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</si>
  <si>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</si>
  <si>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</si>
  <si>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</si>
  <si>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</si>
  <si>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</si>
  <si>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</si>
  <si>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</si>
  <si>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</si>
  <si>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</si>
  <si>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</si>
  <si>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</si>
  <si>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</si>
  <si>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</si>
  <si>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</si>
  <si>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</si>
  <si>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</si>
  <si>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</si>
  <si>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</si>
  <si>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</si>
  <si>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</si>
  <si>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</si>
  <si>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</si>
  <si>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</si>
  <si>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</si>
  <si>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</si>
  <si>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</si>
  <si>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</si>
  <si>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</si>
  <si>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</si>
  <si>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</si>
  <si>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</si>
  <si>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</si>
  <si>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</si>
  <si>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</si>
  <si>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</si>
  <si>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</si>
  <si>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</si>
  <si>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</si>
  <si>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</si>
  <si>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</si>
  <si>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</si>
  <si>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</si>
  <si>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</si>
  <si>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</si>
  <si>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</si>
  <si>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</si>
  <si>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</si>
  <si>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</si>
  <si>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</si>
  <si>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</si>
  <si>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</si>
  <si>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</si>
  <si>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</si>
  <si>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</si>
  <si>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</si>
  <si>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</si>
  <si>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</si>
  <si>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</si>
  <si>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</si>
  <si>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</si>
  <si>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</si>
  <si>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</si>
  <si>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</si>
  <si>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</si>
  <si>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</si>
  <si>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</si>
  <si>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</si>
  <si>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</si>
  <si>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</si>
  <si>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</si>
  <si>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</si>
  <si>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</si>
  <si>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</si>
  <si>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</si>
  <si>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</si>
  <si>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</si>
  <si>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</si>
  <si>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</si>
  <si>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</si>
  <si>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</si>
  <si>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</si>
  <si>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</si>
  <si>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</si>
  <si>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</si>
  <si>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</si>
  <si>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</si>
  <si>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</si>
  <si>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</si>
  <si>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</si>
  <si>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</si>
  <si>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</si>
  <si>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</si>
  <si>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</si>
  <si>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</si>
  <si>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</si>
  <si>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</si>
  <si>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</si>
  <si>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</si>
  <si>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</si>
  <si>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</si>
  <si>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</si>
  <si>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</si>
  <si>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</si>
  <si>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</si>
  <si>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</si>
  <si>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</si>
  <si>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</si>
  <si>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</si>
  <si>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</si>
  <si>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</si>
  <si>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</si>
  <si>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</si>
  <si>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</si>
  <si>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</si>
  <si>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</si>
  <si>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</si>
  <si>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</si>
  <si>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</si>
  <si>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</si>
  <si>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</si>
  <si>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</si>
  <si>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</si>
  <si>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</si>
  <si>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</si>
  <si>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</si>
  <si>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</si>
  <si>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</si>
  <si>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</si>
  <si>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</si>
  <si>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</si>
  <si>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</si>
  <si>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</si>
  <si>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</si>
  <si>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</si>
  <si>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</si>
  <si>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</si>
  <si>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</si>
  <si>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</si>
  <si>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</si>
  <si>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</si>
  <si>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</si>
  <si>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</si>
  <si>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</si>
  <si>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</si>
  <si>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</si>
  <si>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</si>
  <si>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</si>
  <si>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</si>
  <si>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</si>
  <si>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</si>
  <si>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</si>
  <si>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</si>
  <si>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</si>
  <si>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</si>
  <si>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</si>
  <si>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</si>
  <si>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</si>
  <si>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</si>
  <si>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</si>
  <si>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</si>
  <si>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</si>
  <si>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</si>
  <si>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</si>
  <si>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</si>
  <si>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</si>
  <si>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</si>
  <si>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</si>
  <si>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</si>
  <si>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</si>
  <si>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</si>
  <si>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</si>
  <si>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</si>
  <si>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</si>
  <si>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</si>
  <si>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</si>
  <si>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</si>
  <si>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</si>
  <si>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</si>
  <si>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</si>
  <si>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</si>
  <si>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</si>
  <si>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</si>
  <si>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</si>
  <si>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</si>
  <si>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</si>
  <si>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</si>
  <si>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</si>
  <si>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</si>
  <si>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</si>
  <si>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</si>
  <si>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</si>
  <si>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</si>
  <si>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</si>
  <si>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</si>
  <si>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</si>
  <si>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</si>
  <si>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</si>
  <si>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</si>
  <si>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</si>
  <si>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</si>
  <si>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</si>
  <si>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</si>
  <si>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</si>
  <si>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</si>
  <si>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</si>
  <si>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</si>
  <si>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</si>
  <si>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</si>
  <si>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</si>
  <si>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</si>
  <si>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</si>
  <si>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</si>
  <si>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</si>
  <si>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</si>
  <si>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</si>
  <si>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</si>
  <si>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</si>
  <si>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</si>
  <si>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</si>
  <si>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</si>
  <si>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</si>
  <si>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</si>
  <si>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</si>
  <si>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</si>
  <si>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</si>
  <si>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</si>
  <si>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</si>
  <si>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</si>
  <si>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</si>
  <si>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</si>
  <si>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</si>
  <si>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</si>
  <si>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</si>
  <si>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</si>
  <si>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</si>
  <si>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</si>
  <si>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</si>
  <si>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</si>
  <si>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</si>
  <si>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</si>
  <si>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</si>
  <si>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</si>
  <si>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</si>
  <si>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</si>
  <si>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</si>
  <si>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</si>
  <si>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</si>
  <si>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</si>
  <si>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</si>
  <si>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</si>
  <si>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</si>
  <si>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</si>
  <si>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</si>
  <si>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</si>
  <si>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</si>
  <si>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</si>
  <si>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</si>
  <si>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</si>
  <si>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</si>
  <si>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</si>
  <si>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</si>
  <si>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</si>
  <si>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</si>
  <si>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</si>
  <si>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</si>
  <si>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</si>
  <si>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</si>
  <si>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</si>
  <si>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</si>
  <si>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</si>
  <si>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</si>
  <si>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</si>
  <si>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</si>
  <si>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</si>
  <si>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</si>
  <si>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</si>
  <si>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</si>
  <si>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</si>
  <si>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</si>
  <si>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</si>
  <si>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</si>
  <si>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</si>
  <si>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</si>
  <si>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</si>
  <si>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</si>
  <si>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</si>
  <si>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</si>
  <si>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</si>
  <si>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</si>
  <si>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</si>
  <si>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</si>
  <si>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</si>
  <si>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</si>
  <si>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</si>
  <si>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</si>
  <si>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</si>
  <si>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</si>
  <si>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</si>
  <si>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</si>
  <si>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</si>
  <si>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</si>
  <si>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</si>
  <si>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</si>
  <si>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</si>
  <si>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</si>
  <si>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</si>
  <si>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</si>
  <si>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</si>
  <si>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</si>
  <si>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</si>
  <si>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</si>
  <si>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</si>
  <si>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</si>
  <si>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</si>
  <si>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</si>
  <si>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</si>
  <si>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</si>
  <si>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</si>
  <si>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</si>
  <si>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</si>
  <si>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</si>
  <si>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</si>
  <si>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</si>
  <si>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</si>
  <si>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</si>
  <si>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</si>
  <si>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</si>
  <si>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</si>
  <si>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</si>
  <si>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</si>
  <si>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</si>
  <si>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</si>
  <si>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</si>
  <si>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</si>
  <si>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</si>
  <si>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</si>
  <si>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</si>
  <si>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</si>
  <si>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</si>
  <si>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</si>
  <si>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</si>
  <si>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</si>
  <si>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</si>
  <si>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</si>
  <si>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</si>
  <si>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</si>
  <si>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</si>
  <si>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</si>
  <si>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</si>
  <si>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</si>
  <si>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</si>
  <si>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</si>
  <si>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</si>
  <si>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</si>
  <si>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</si>
  <si>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</si>
  <si>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</si>
  <si>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</si>
  <si>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</si>
  <si>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</si>
  <si>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</si>
  <si>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</si>
  <si>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</si>
  <si>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</si>
  <si>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</si>
  <si>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</si>
  <si>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</si>
  <si>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</si>
  <si>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</si>
  <si>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</si>
  <si>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</si>
  <si>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</si>
  <si>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</si>
  <si>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</si>
  <si>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</si>
  <si>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</si>
  <si>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</si>
  <si>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</si>
  <si>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</si>
  <si>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</si>
  <si>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</si>
  <si>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</si>
  <si>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</si>
  <si>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</si>
  <si>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</si>
  <si>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</si>
  <si>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</si>
  <si>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</si>
  <si>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</si>
  <si>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</si>
  <si>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</si>
  <si>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</si>
  <si>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</si>
  <si>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</si>
  <si>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</si>
  <si>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</si>
  <si>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</si>
  <si>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</si>
  <si>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</si>
  <si>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</si>
  <si>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</si>
  <si>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</si>
  <si>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</si>
  <si>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</si>
  <si>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</si>
  <si>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</si>
  <si>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</si>
  <si>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</si>
  <si>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</si>
  <si>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</si>
  <si>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</si>
  <si>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</si>
  <si>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</si>
  <si>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</si>
  <si>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</si>
  <si>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</si>
  <si>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</si>
  <si>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</si>
  <si>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</si>
  <si>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</si>
  <si>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</si>
  <si>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</si>
  <si>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</si>
  <si>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</si>
  <si>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</si>
  <si>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</si>
  <si>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</si>
  <si>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</si>
  <si>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</si>
  <si>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</si>
  <si>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</si>
  <si>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</si>
  <si>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</si>
  <si>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</si>
  <si>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</si>
  <si>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</si>
  <si>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</si>
  <si>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</si>
  <si>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</si>
  <si>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</si>
  <si>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</si>
  <si>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</si>
  <si>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</si>
  <si>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</si>
  <si>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</si>
  <si>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</si>
  <si>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</si>
  <si>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</si>
  <si>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</si>
  <si>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</si>
  <si>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</si>
  <si>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</si>
  <si>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</si>
  <si>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</si>
  <si>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</si>
  <si>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</si>
  <si>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</si>
  <si>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</si>
  <si>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</si>
  <si>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</si>
  <si>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</si>
  <si>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</si>
  <si>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</si>
  <si>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</si>
  <si>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</si>
  <si>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</si>
  <si>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</si>
  <si>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</si>
  <si>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</si>
  <si>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</si>
  <si>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</si>
  <si>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</si>
  <si>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</si>
  <si>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</si>
  <si>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</si>
  <si>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</si>
  <si>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</si>
  <si>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</si>
  <si>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</si>
  <si>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</si>
  <si>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</si>
  <si>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</si>
  <si>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</si>
  <si>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</si>
  <si>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</si>
  <si>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</si>
  <si>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</si>
  <si>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</si>
  <si>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</si>
  <si>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</si>
  <si>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</si>
  <si>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</si>
  <si>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</si>
  <si>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</si>
  <si>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</si>
  <si>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</si>
  <si>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</si>
  <si>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</si>
  <si>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</si>
  <si>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</si>
  <si>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</si>
  <si>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</si>
  <si>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</si>
  <si>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</si>
  <si>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</si>
  <si>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</si>
  <si>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</si>
  <si>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</si>
  <si>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</si>
  <si>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</si>
  <si>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</si>
  <si>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</si>
  <si>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</si>
  <si>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</si>
  <si>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</si>
  <si>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</si>
  <si>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</si>
  <si>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</si>
  <si>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</si>
  <si>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</si>
  <si>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</si>
  <si>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</si>
  <si>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</si>
  <si>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</si>
  <si>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</si>
  <si>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</si>
  <si>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</si>
  <si>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</si>
  <si>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</si>
  <si>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</si>
  <si>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</si>
  <si>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</si>
  <si>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</si>
  <si>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</si>
  <si>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</si>
  <si>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</si>
  <si>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</si>
  <si>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</si>
  <si>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</si>
  <si>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</si>
  <si>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</si>
  <si>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</si>
  <si>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</si>
  <si>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</si>
  <si>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</si>
  <si>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</si>
  <si>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</si>
  <si>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</si>
  <si>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</si>
  <si>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</si>
  <si>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</si>
  <si>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</si>
  <si>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</si>
  <si>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</si>
  <si>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</si>
  <si>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</si>
  <si>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</si>
  <si>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</si>
  <si>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</si>
  <si>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</si>
  <si>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</si>
  <si>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</si>
  <si>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</si>
  <si>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</si>
  <si>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</si>
  <si>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</si>
  <si>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</si>
  <si>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</si>
  <si>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</si>
  <si>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</si>
  <si>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</si>
  <si>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</si>
  <si>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</si>
  <si>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</si>
  <si>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</si>
  <si>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</si>
  <si>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</si>
  <si>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</si>
  <si>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</si>
  <si>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</si>
  <si>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</si>
  <si>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</si>
  <si>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</si>
  <si>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</si>
  <si>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</si>
  <si>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</si>
  <si>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</si>
  <si>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</si>
  <si>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</si>
  <si>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</si>
  <si>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</si>
  <si>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</si>
  <si>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</si>
  <si>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</si>
  <si>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</si>
  <si>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</si>
  <si>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</si>
  <si>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</si>
  <si>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</si>
  <si>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</si>
  <si>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</si>
  <si>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</si>
  <si>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</si>
  <si>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</si>
  <si>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</si>
  <si>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</si>
  <si>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</si>
  <si>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</si>
  <si>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</si>
  <si>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</si>
  <si>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</si>
  <si>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</si>
  <si>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</si>
  <si>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</si>
  <si>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</si>
  <si>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</si>
  <si>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</si>
  <si>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</si>
  <si>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</si>
  <si>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</si>
  <si>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</si>
  <si>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</si>
  <si>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</si>
  <si>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</si>
  <si>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</si>
  <si>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</si>
  <si>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</si>
  <si>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</si>
  <si>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</si>
  <si>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</si>
  <si>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</si>
  <si>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</si>
  <si>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</si>
  <si>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</si>
  <si>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</si>
  <si>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</si>
  <si>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</si>
  <si>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</si>
  <si>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</si>
  <si>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</si>
  <si>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</si>
  <si>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</si>
  <si>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</si>
  <si>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</si>
  <si>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</si>
  <si>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</si>
  <si>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</si>
  <si>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</si>
  <si>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</si>
  <si>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</si>
  <si>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</si>
  <si>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</si>
  <si>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</si>
  <si>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</si>
  <si>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</si>
  <si>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</si>
  <si>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</si>
  <si>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</si>
  <si>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</si>
  <si>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</si>
  <si>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</si>
  <si>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</si>
  <si>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</si>
  <si>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</si>
  <si>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</si>
  <si>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</si>
  <si>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</si>
  <si>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</si>
  <si>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</si>
  <si>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</si>
  <si>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</si>
  <si>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</si>
  <si>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</si>
  <si>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</si>
  <si>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</si>
  <si>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</si>
  <si>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</si>
  <si>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</si>
  <si>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</si>
  <si>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</si>
  <si>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</si>
  <si>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</si>
  <si>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</si>
  <si>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</si>
  <si>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</si>
  <si>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</si>
  <si>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</si>
  <si>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</si>
  <si>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</si>
  <si>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</si>
  <si>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</si>
  <si>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</si>
  <si>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</si>
  <si>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</si>
  <si>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</si>
  <si>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</si>
  <si>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</si>
  <si>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</si>
  <si>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</si>
  <si>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</si>
  <si>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</si>
  <si>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</si>
  <si>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</si>
  <si>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</si>
  <si>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</si>
  <si>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</si>
  <si>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</si>
  <si>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</si>
  <si>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</si>
  <si>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</si>
  <si>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</si>
  <si>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</si>
  <si>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</si>
  <si>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</si>
  <si>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</si>
  <si>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</si>
  <si>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</si>
  <si>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</si>
  <si>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</si>
  <si>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</si>
  <si>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</si>
  <si>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</si>
  <si>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</si>
  <si>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</si>
  <si>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</si>
  <si>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</si>
  <si>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</si>
  <si>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</si>
  <si>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</si>
  <si>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</si>
  <si>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</si>
  <si>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</si>
  <si>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</si>
  <si>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</si>
  <si>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</si>
  <si>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</si>
  <si>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</si>
  <si>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</si>
  <si>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</si>
  <si>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</si>
  <si>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</si>
  <si>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</si>
  <si>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</si>
  <si>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</si>
  <si>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</si>
  <si>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</si>
  <si>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</si>
  <si>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</si>
  <si>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</si>
  <si>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</si>
  <si>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</si>
  <si>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</si>
  <si>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</si>
  <si>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</si>
  <si>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</si>
  <si>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</si>
  <si>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</si>
  <si>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</si>
  <si>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</si>
  <si>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</si>
  <si>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</si>
  <si>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</si>
  <si>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</si>
  <si>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</si>
  <si>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</si>
  <si>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</si>
  <si>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</si>
  <si>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</si>
  <si>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</si>
  <si>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</si>
  <si>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</si>
  <si>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</si>
  <si>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</si>
  <si>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</si>
  <si>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</si>
  <si>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</si>
  <si>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</si>
  <si>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</si>
  <si>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</si>
  <si>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</si>
  <si>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</si>
  <si>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</si>
  <si>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</si>
  <si>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</si>
  <si>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</si>
  <si>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</si>
  <si>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</si>
  <si>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</si>
  <si>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</si>
  <si>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</si>
  <si>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</si>
  <si>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</si>
  <si>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</si>
  <si>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</si>
  <si>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</si>
  <si>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</si>
  <si>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</si>
  <si>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</si>
  <si>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</si>
  <si>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</si>
  <si>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</si>
  <si>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</si>
  <si>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</si>
  <si>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</si>
  <si>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</si>
  <si>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</si>
  <si>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</si>
  <si>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</si>
  <si>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</si>
  <si>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</si>
  <si>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</si>
  <si>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</si>
  <si>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</si>
  <si>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</si>
  <si>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</si>
  <si>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</si>
  <si>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</si>
  <si>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</si>
  <si>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</si>
  <si>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</si>
  <si>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</si>
  <si>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</si>
  <si>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</si>
  <si>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</si>
  <si>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</si>
  <si>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</si>
  <si>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</si>
  <si>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</si>
  <si>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</si>
  <si>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</si>
  <si>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</si>
  <si>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</si>
  <si>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</si>
  <si>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</si>
  <si>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</si>
  <si>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</si>
  <si>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</si>
  <si>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</si>
  <si>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</si>
  <si>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</si>
  <si>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</si>
  <si>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</si>
  <si>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</si>
  <si>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</si>
  <si>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</si>
  <si>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</si>
  <si>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</si>
  <si>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</si>
  <si>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</si>
  <si>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</si>
  <si>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</si>
  <si>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</si>
  <si>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</si>
  <si>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</si>
  <si>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</si>
  <si>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</si>
  <si>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</si>
  <si>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</si>
  <si>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</si>
  <si>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</si>
  <si>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</si>
  <si>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</si>
  <si>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</si>
  <si>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</si>
  <si>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</si>
  <si>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</si>
  <si>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</si>
  <si>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</si>
  <si>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</si>
  <si>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</si>
  <si>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</si>
  <si>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</si>
  <si>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</si>
  <si>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</si>
  <si>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</si>
  <si>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</si>
  <si>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</si>
  <si>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</si>
  <si>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</si>
  <si>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</si>
  <si>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</si>
  <si>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</si>
  <si>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</si>
  <si>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</si>
  <si>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</si>
  <si>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</si>
  <si>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</si>
  <si>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</si>
  <si>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</si>
  <si>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</si>
  <si>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</si>
  <si>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</si>
  <si>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</si>
  <si>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</si>
  <si>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</si>
  <si>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</si>
  <si>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</si>
  <si>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</si>
  <si>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</si>
  <si>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</si>
  <si>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</si>
  <si>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</si>
  <si>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</si>
  <si>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</si>
  <si>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</si>
  <si>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</si>
  <si>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</si>
  <si>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</si>
  <si>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</si>
  <si>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</si>
  <si>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</si>
  <si>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</si>
  <si>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</si>
  <si>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</si>
  <si>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</si>
  <si>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</si>
  <si>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</si>
  <si>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</si>
  <si>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</si>
  <si>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</si>
  <si>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</si>
  <si>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</si>
  <si>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</si>
  <si>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</si>
  <si>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</si>
  <si>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</si>
  <si>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</si>
  <si>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</si>
  <si>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</si>
  <si>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</si>
  <si>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</si>
  <si>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</si>
  <si>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</si>
  <si>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</si>
  <si>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</si>
  <si>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</si>
  <si>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</si>
  <si>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</si>
  <si>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</si>
  <si>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</si>
  <si>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</si>
  <si>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</si>
  <si>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</si>
  <si>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</si>
  <si>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</si>
  <si>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</si>
  <si>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</si>
  <si>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</si>
  <si>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</si>
  <si>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</si>
  <si>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</si>
  <si>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</si>
  <si>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</si>
  <si>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</si>
  <si>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</si>
  <si>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</si>
  <si>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</si>
  <si>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</si>
  <si>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</si>
  <si>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</si>
  <si>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</si>
  <si>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</si>
  <si>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</si>
  <si>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</si>
  <si>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</si>
  <si>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</si>
  <si>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</si>
  <si>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</si>
  <si>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</si>
  <si>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</si>
  <si>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</si>
  <si>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</si>
  <si>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</si>
  <si>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</si>
  <si>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</si>
  <si>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</si>
  <si>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</si>
  <si>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</si>
  <si>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</si>
  <si>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</si>
  <si>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</si>
  <si>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</si>
  <si>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</si>
  <si>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</si>
  <si>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</si>
  <si>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</si>
  <si>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</si>
  <si>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</si>
  <si>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</si>
  <si>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</si>
  <si>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</si>
  <si>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</si>
  <si>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</si>
  <si>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</si>
  <si>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</si>
  <si>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</si>
  <si>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</si>
  <si>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</si>
  <si>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</si>
  <si>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</si>
  <si>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</si>
  <si>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</si>
  <si>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</si>
  <si>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</si>
  <si>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</si>
  <si>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</si>
  <si>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</si>
  <si>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</si>
  <si>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</si>
  <si>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</si>
  <si>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</si>
  <si>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</si>
  <si>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</si>
  <si>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</si>
  <si>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</si>
  <si>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</si>
  <si>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</si>
  <si>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</si>
  <si>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</si>
  <si>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</si>
  <si>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</si>
  <si>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</si>
  <si>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</si>
  <si>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</si>
  <si>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</si>
  <si>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</si>
  <si>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</si>
  <si>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</si>
  <si>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</si>
  <si>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</si>
  <si>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</si>
  <si>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</si>
  <si>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</si>
  <si>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</si>
  <si>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</si>
  <si>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</si>
  <si>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</si>
  <si>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</si>
  <si>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</si>
  <si>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</si>
  <si>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</si>
  <si>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</si>
  <si>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</si>
  <si>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</si>
  <si>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</si>
  <si>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</si>
  <si>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</si>
  <si>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</si>
  <si>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</si>
  <si>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</si>
  <si>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</si>
  <si>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</si>
  <si>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</si>
  <si>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</si>
  <si>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</si>
  <si>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</si>
  <si>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</si>
  <si>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</si>
  <si>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</si>
  <si>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</si>
  <si>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</si>
  <si>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</si>
  <si>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</si>
  <si>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</si>
  <si>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</si>
  <si>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</si>
  <si>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</si>
  <si>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</si>
  <si>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</si>
  <si>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</si>
  <si>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</si>
  <si>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</si>
  <si>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</si>
  <si>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</si>
  <si>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</si>
  <si>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</si>
  <si>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</si>
  <si>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</si>
  <si>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</si>
  <si>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</si>
  <si>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</si>
  <si>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</si>
  <si>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</si>
  <si>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</si>
  <si>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</si>
  <si>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</si>
  <si>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</si>
  <si>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</si>
  <si>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</si>
  <si>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</si>
  <si>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</si>
  <si>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</si>
  <si>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</si>
  <si>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</si>
  <si>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</si>
  <si>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</si>
  <si>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</si>
  <si>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</si>
  <si>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</si>
  <si>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</si>
  <si>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</si>
  <si>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</si>
  <si>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</si>
  <si>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</si>
  <si>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</si>
  <si>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</si>
  <si>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</si>
  <si>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</si>
  <si>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</si>
  <si>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</si>
  <si>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</si>
  <si>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</si>
  <si>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</si>
  <si>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</si>
  <si>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</si>
  <si>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</si>
  <si>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</si>
  <si>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</si>
  <si>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</si>
  <si>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</si>
  <si>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</si>
  <si>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</si>
  <si>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</si>
  <si>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</si>
  <si>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</si>
  <si>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</si>
  <si>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</si>
  <si>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</si>
  <si>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</si>
  <si>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</si>
  <si>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</si>
  <si>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</si>
  <si>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</si>
  <si>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</si>
  <si>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</si>
  <si>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</si>
  <si>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</si>
  <si>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</si>
  <si>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</si>
  <si>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</si>
  <si>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</si>
  <si>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</si>
  <si>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</si>
  <si>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</si>
  <si>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</si>
  <si>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</si>
  <si>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</si>
  <si>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</si>
  <si>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</si>
  <si>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</si>
  <si>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</si>
  <si>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</si>
  <si>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</si>
  <si>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</si>
  <si>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</si>
  <si>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</si>
  <si>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</si>
  <si>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</si>
  <si>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</si>
  <si>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</si>
  <si>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</si>
  <si>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</si>
  <si>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</si>
  <si>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</si>
  <si>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</si>
  <si>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</si>
  <si>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</si>
  <si>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</si>
  <si>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</si>
  <si>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</si>
  <si>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</si>
  <si>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</si>
  <si>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</si>
  <si>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</si>
  <si>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</si>
  <si>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</si>
  <si>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</si>
  <si>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</si>
  <si>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</si>
  <si>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</si>
  <si>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</si>
  <si>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</si>
  <si>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</si>
  <si>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</si>
  <si>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</si>
  <si>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</si>
  <si>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</si>
  <si>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</si>
  <si>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</si>
  <si>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</si>
  <si>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</si>
  <si>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</si>
  <si>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</si>
  <si>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</si>
  <si>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</si>
  <si>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</si>
  <si>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</si>
  <si>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</si>
  <si>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</si>
  <si>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</si>
  <si>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</si>
  <si>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</si>
  <si>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</si>
  <si>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</si>
  <si>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</si>
  <si>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</si>
  <si>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</si>
  <si>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</si>
  <si>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</si>
  <si>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</si>
  <si>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</si>
  <si>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</si>
  <si>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</si>
  <si>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</si>
  <si>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</si>
  <si>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</si>
  <si>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</si>
  <si>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</si>
  <si>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</si>
  <si>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</si>
  <si>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</si>
  <si>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</si>
  <si>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</si>
  <si>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</si>
  <si>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</si>
  <si>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</si>
  <si>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</si>
  <si>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</si>
  <si>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</si>
  <si>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</si>
  <si>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</si>
  <si>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</si>
  <si>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</si>
  <si>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</si>
  <si>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</si>
  <si>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</si>
  <si>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</si>
  <si>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</si>
  <si>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</si>
  <si>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</si>
  <si>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</si>
  <si>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</si>
  <si>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</si>
  <si>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</si>
  <si>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</si>
  <si>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</si>
  <si>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</si>
  <si>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</si>
  <si>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</si>
  <si>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</si>
  <si>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</si>
  <si>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</si>
  <si>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</si>
  <si>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</si>
  <si>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</si>
  <si>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</si>
  <si>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</si>
  <si>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</si>
  <si>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</si>
  <si>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</si>
  <si>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</si>
  <si>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</si>
  <si>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</si>
  <si>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</si>
  <si>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</si>
  <si>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</si>
  <si>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</si>
  <si>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</si>
  <si>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</si>
  <si>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</si>
  <si>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</si>
  <si>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</si>
  <si>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</si>
  <si>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</si>
  <si>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</si>
  <si>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</si>
  <si>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</si>
  <si>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</si>
  <si>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</si>
  <si>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</si>
  <si>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</si>
  <si>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</si>
  <si>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</si>
  <si>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</si>
  <si>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</si>
  <si>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</si>
  <si>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</si>
  <si>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</si>
  <si>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</si>
  <si>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</si>
  <si>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</si>
  <si>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</si>
  <si>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</si>
  <si>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</si>
  <si>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</si>
  <si>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</si>
  <si>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</si>
  <si>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</si>
  <si>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</si>
  <si>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</si>
  <si>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</si>
  <si>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</si>
  <si>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</si>
  <si>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</si>
  <si>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</si>
  <si>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</si>
  <si>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</si>
  <si>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</si>
  <si>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</si>
  <si>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</si>
  <si>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</si>
  <si>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</si>
  <si>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</si>
  <si>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</si>
  <si>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</si>
  <si>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</si>
  <si>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</si>
  <si>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</si>
  <si>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</si>
  <si>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</si>
  <si>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</si>
  <si>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</si>
  <si>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</si>
  <si>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</si>
  <si>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</si>
  <si>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</si>
  <si>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</si>
  <si>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</si>
  <si>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</si>
  <si>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</si>
  <si>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</si>
  <si>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</si>
  <si>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</si>
  <si>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</si>
  <si>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</si>
  <si>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</si>
  <si>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</si>
  <si>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</si>
  <si>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</si>
  <si>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</si>
  <si>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</si>
  <si>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</si>
  <si>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</si>
  <si>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</si>
  <si>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</si>
  <si>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</si>
  <si>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</si>
  <si>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</si>
  <si>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</si>
  <si>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</si>
  <si>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</si>
  <si>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</si>
  <si>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</si>
  <si>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</si>
  <si>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</si>
  <si>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</si>
  <si>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</si>
  <si>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</si>
  <si>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</si>
  <si>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</si>
  <si>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</si>
  <si>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</si>
  <si>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</si>
  <si>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</si>
  <si>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</si>
  <si>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</si>
  <si>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</si>
  <si>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</si>
  <si>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</si>
  <si>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</si>
  <si>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</si>
  <si>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</si>
  <si>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</si>
  <si>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</si>
  <si>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</si>
  <si>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</si>
  <si>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</si>
  <si>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</si>
  <si>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</si>
  <si>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</si>
  <si>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</si>
  <si>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</si>
  <si>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</si>
  <si>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</si>
  <si>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</si>
  <si>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</si>
  <si>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</si>
  <si>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</si>
  <si>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</si>
  <si>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</si>
  <si>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</si>
  <si>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</si>
  <si>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</si>
  <si>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</si>
  <si>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</si>
  <si>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</si>
  <si>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</si>
  <si>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</si>
  <si>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</si>
  <si>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</si>
  <si>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</si>
  <si>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</si>
  <si>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</si>
  <si>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</si>
  <si>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</si>
  <si>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</si>
  <si>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</si>
  <si>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</si>
  <si>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</si>
  <si>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</si>
  <si>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</si>
  <si>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</si>
  <si>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</si>
  <si>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</si>
  <si>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</si>
  <si>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</si>
  <si>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</si>
  <si>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</si>
  <si>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</si>
  <si>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</si>
  <si>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</si>
  <si>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</si>
  <si>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</si>
  <si>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</si>
  <si>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</si>
  <si>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</si>
  <si>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</si>
  <si>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</si>
  <si>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</si>
  <si>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</si>
  <si>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</si>
  <si>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</si>
  <si>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</si>
  <si>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</si>
  <si>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</si>
  <si>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</si>
  <si>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</si>
  <si>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</si>
  <si>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</si>
  <si>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</si>
  <si>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</si>
  <si>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</si>
  <si>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</si>
  <si>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</si>
  <si>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</si>
  <si>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</si>
  <si>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</si>
  <si>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</si>
  <si>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</si>
  <si>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</si>
  <si>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</si>
  <si>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</si>
  <si>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</si>
  <si>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</si>
  <si>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</si>
  <si>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</si>
  <si>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</si>
  <si>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</si>
  <si>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</si>
  <si>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</si>
  <si>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</si>
  <si>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</si>
  <si>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</si>
  <si>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</si>
  <si>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</si>
  <si>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</si>
  <si>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</si>
  <si>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</si>
  <si>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</si>
  <si>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</si>
  <si>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</si>
  <si>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</si>
  <si>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</si>
  <si>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</si>
  <si>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</si>
  <si>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</si>
  <si>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</si>
  <si>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</si>
  <si>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</si>
  <si>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</si>
  <si>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</si>
  <si>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</si>
  <si>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</si>
  <si>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</si>
  <si>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</si>
  <si>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</si>
  <si>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</si>
  <si>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</si>
  <si>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</si>
  <si>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</si>
  <si>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</si>
  <si>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</si>
  <si>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</si>
  <si>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</si>
  <si>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</si>
  <si>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</si>
  <si>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</si>
  <si>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</si>
  <si>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</si>
  <si>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</si>
  <si>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</si>
  <si>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</si>
  <si>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</si>
  <si>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</si>
  <si>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</si>
  <si>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</si>
  <si>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</si>
  <si>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</si>
  <si>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</si>
  <si>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</si>
  <si>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</si>
  <si>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</si>
  <si>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</si>
  <si>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</si>
  <si>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</si>
  <si>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</si>
  <si>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</si>
  <si>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</si>
  <si>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</si>
  <si>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</si>
  <si>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</si>
  <si>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</si>
  <si>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</si>
  <si>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</si>
  <si>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</si>
  <si>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</si>
  <si>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</si>
  <si>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</si>
  <si>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</si>
  <si>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</si>
  <si>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</si>
  <si>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</si>
  <si>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</si>
  <si>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</si>
  <si>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</si>
  <si>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</si>
  <si>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</si>
  <si>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</si>
  <si>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</si>
  <si>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</si>
  <si>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</si>
  <si>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</si>
  <si>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</si>
  <si>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</si>
  <si>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</si>
  <si>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</si>
  <si>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</si>
  <si>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</si>
  <si>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</si>
  <si>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</si>
  <si>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</si>
  <si>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</si>
  <si>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</si>
  <si>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</si>
  <si>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</si>
  <si>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</si>
  <si>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</si>
  <si>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</si>
  <si>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</si>
  <si>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</si>
  <si>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</si>
  <si>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</si>
  <si>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</si>
  <si>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</si>
  <si>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</si>
  <si>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</si>
  <si>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</si>
  <si>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</si>
  <si>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</si>
  <si>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</si>
  <si>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</si>
  <si>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</si>
  <si>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</si>
  <si>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</si>
  <si>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</si>
  <si>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</si>
  <si>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</si>
  <si>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</si>
  <si>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</si>
  <si>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</si>
  <si>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</si>
  <si>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</si>
  <si>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</si>
  <si>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</si>
  <si>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</si>
  <si>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</si>
  <si>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</si>
  <si>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</si>
  <si>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</si>
  <si>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</si>
  <si>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</si>
  <si>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</si>
  <si>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</si>
  <si>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</si>
  <si>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</si>
  <si>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</si>
  <si>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</si>
  <si>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</si>
  <si>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</si>
  <si>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</si>
  <si>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</si>
  <si>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</si>
  <si>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</si>
  <si>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</si>
  <si>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</si>
  <si>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</si>
  <si>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</si>
  <si>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</si>
  <si>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</si>
  <si>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</si>
  <si>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</si>
  <si>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</si>
  <si>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</si>
  <si>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</si>
  <si>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</si>
  <si>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</si>
  <si>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</si>
  <si>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</si>
  <si>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</si>
  <si>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</si>
  <si>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</si>
  <si>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</si>
  <si>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</si>
  <si>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</si>
  <si>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</si>
  <si>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</si>
  <si>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</si>
  <si>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</si>
  <si>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</si>
  <si>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</si>
  <si>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</si>
  <si>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</si>
  <si>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</si>
  <si>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</si>
  <si>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</si>
  <si>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</si>
  <si>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</si>
  <si>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</si>
  <si>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</si>
  <si>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</si>
  <si>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</si>
  <si>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</si>
  <si>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</si>
  <si>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</si>
  <si>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</si>
  <si>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</si>
  <si>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</si>
  <si>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</si>
  <si>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</si>
  <si>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</si>
  <si>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</si>
  <si>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</si>
  <si>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</si>
  <si>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</si>
  <si>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</si>
  <si>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</si>
  <si>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</si>
  <si>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</si>
  <si>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</si>
  <si>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</si>
  <si>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</si>
  <si>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</si>
  <si>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</si>
  <si>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</si>
  <si>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</si>
  <si>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</si>
  <si>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</si>
  <si>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</si>
  <si>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</si>
  <si>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</si>
  <si>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</si>
  <si>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</si>
  <si>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</si>
  <si>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</si>
  <si>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</si>
  <si>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</si>
  <si>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</si>
  <si>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</si>
  <si>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</si>
  <si>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</si>
  <si>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</si>
  <si>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</si>
  <si>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</si>
  <si>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</si>
  <si>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</si>
  <si>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</si>
  <si>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</si>
  <si>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</si>
  <si>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</si>
  <si>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</si>
  <si>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</si>
  <si>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</si>
  <si>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</si>
  <si>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</si>
  <si>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</si>
  <si>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</si>
  <si>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</si>
  <si>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</si>
  <si>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</si>
  <si>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</si>
  <si>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</si>
  <si>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</si>
  <si>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</si>
  <si>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</si>
  <si>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</si>
  <si>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</si>
  <si>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</si>
  <si>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</si>
  <si>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</si>
  <si>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</si>
  <si>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</si>
  <si>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</si>
  <si>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</si>
  <si>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</si>
  <si>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</si>
  <si>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</si>
  <si>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</si>
  <si>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</si>
  <si>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</si>
  <si>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</si>
  <si>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</si>
  <si>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</si>
  <si>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</si>
  <si>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</si>
  <si>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</si>
  <si>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</si>
  <si>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</si>
  <si>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</si>
  <si>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</si>
  <si>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</si>
  <si>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</si>
  <si>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</si>
  <si>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</si>
  <si>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</si>
  <si>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</si>
  <si>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</si>
  <si>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</si>
  <si>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</si>
  <si>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</si>
  <si>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</si>
  <si>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</si>
  <si>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</si>
  <si>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</si>
  <si>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</si>
  <si>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</si>
  <si>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</si>
  <si>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</si>
  <si>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</si>
  <si>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</si>
  <si>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</si>
  <si>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</si>
  <si>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</si>
  <si>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</si>
  <si>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</si>
  <si>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</si>
  <si>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</si>
  <si>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</si>
  <si>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</si>
  <si>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</si>
  <si>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</si>
  <si>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</si>
  <si>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</si>
  <si>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</si>
  <si>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</si>
  <si>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</si>
  <si>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</si>
  <si>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</si>
  <si>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</si>
  <si>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</si>
  <si>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</si>
  <si>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</si>
  <si>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</si>
  <si>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</si>
  <si>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</si>
  <si>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</si>
  <si>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</si>
  <si>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</si>
  <si>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</si>
  <si>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</si>
  <si>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</si>
  <si>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</si>
  <si>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</si>
  <si>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</si>
  <si>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</si>
  <si>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</si>
  <si>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</si>
  <si>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</si>
  <si>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</si>
  <si>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</si>
  <si>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</si>
  <si>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</si>
  <si>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</si>
  <si>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</si>
  <si>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</si>
  <si>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</si>
  <si>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</si>
  <si>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</si>
  <si>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</si>
  <si>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</si>
  <si>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</si>
  <si>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</si>
  <si>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</si>
  <si>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</si>
  <si>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</si>
  <si>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</si>
  <si>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</si>
  <si>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</si>
  <si>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</si>
  <si>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</si>
  <si>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</si>
  <si>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</si>
  <si>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</si>
  <si>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</si>
  <si>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</si>
  <si>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</si>
  <si>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</si>
  <si>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</si>
  <si>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</si>
  <si>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</si>
  <si>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</si>
  <si>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</si>
  <si>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</si>
  <si>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</si>
  <si>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</si>
  <si>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</si>
  <si>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</si>
  <si>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</si>
  <si>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</si>
  <si>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</si>
  <si>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</si>
  <si>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</si>
  <si>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</si>
  <si>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</si>
  <si>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</si>
  <si>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</si>
  <si>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</si>
  <si>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</si>
  <si>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</si>
  <si>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</si>
  <si>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</si>
  <si>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</si>
  <si>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</si>
  <si>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</si>
  <si>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</si>
  <si>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</si>
  <si>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</si>
  <si>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</si>
  <si>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</si>
  <si>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</si>
  <si>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</si>
  <si>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</si>
  <si>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</si>
  <si>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</si>
  <si>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</si>
  <si>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</si>
  <si>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</si>
  <si>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</si>
  <si>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</si>
  <si>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</si>
  <si>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</si>
  <si>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</si>
  <si>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</si>
  <si>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</si>
  <si>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</si>
  <si>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</si>
  <si>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</si>
  <si>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</si>
  <si>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</si>
  <si>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</si>
  <si>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</si>
  <si>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</si>
  <si>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</si>
  <si>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</si>
  <si>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</si>
  <si>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</si>
  <si>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</si>
  <si>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</si>
  <si>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</si>
  <si>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</si>
  <si>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</si>
  <si>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</si>
  <si>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</si>
  <si>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</si>
  <si>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</si>
  <si>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</si>
  <si>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</si>
  <si>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</si>
  <si>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</si>
  <si>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</si>
  <si>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</si>
  <si>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</si>
  <si>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</si>
  <si>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</si>
  <si>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</si>
  <si>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</si>
  <si>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</si>
  <si>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</si>
  <si>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</si>
  <si>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</si>
  <si>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</si>
  <si>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</si>
  <si>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</si>
  <si>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</si>
  <si>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</si>
  <si>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</si>
  <si>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</si>
  <si>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</si>
  <si>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</si>
  <si>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</si>
  <si>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</si>
  <si>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</si>
  <si>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</si>
  <si>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</si>
  <si>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</si>
  <si>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</si>
  <si>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</si>
  <si>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</si>
  <si>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</si>
  <si>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</si>
  <si>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</si>
  <si>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</si>
  <si>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</si>
  <si>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</si>
  <si>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</si>
  <si>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</si>
  <si>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</si>
  <si>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</si>
  <si>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</si>
  <si>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</si>
  <si>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</si>
  <si>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</si>
  <si>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</si>
  <si>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</si>
  <si>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</si>
  <si>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</si>
  <si>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</si>
  <si>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</si>
  <si>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</si>
  <si>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</si>
  <si>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</si>
  <si>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</si>
  <si>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</si>
  <si>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</si>
  <si>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</si>
  <si>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</si>
  <si>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</si>
  <si>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</si>
  <si>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</si>
  <si>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</si>
  <si>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</si>
  <si>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</si>
  <si>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</si>
  <si>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</si>
  <si>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</si>
  <si>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</si>
  <si>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</si>
  <si>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</si>
  <si>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</si>
  <si>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</si>
  <si>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</si>
  <si>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</si>
  <si>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</si>
  <si>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</si>
  <si>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</si>
  <si>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</si>
  <si>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</si>
  <si>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</si>
  <si>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</si>
  <si>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</si>
  <si>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</si>
  <si>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</si>
  <si>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</si>
  <si>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</si>
  <si>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</si>
  <si>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</si>
  <si>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</si>
  <si>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</si>
  <si>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</si>
  <si>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</si>
  <si>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</si>
  <si>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</si>
  <si>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</si>
  <si>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</si>
  <si>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</si>
  <si>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</si>
  <si>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</si>
  <si>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</si>
  <si>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</si>
  <si>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</si>
  <si>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</si>
  <si>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</si>
  <si>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</si>
  <si>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</si>
  <si>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</si>
  <si>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</si>
  <si>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</si>
  <si>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</si>
  <si>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</si>
  <si>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</si>
  <si>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</si>
  <si>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</si>
  <si>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</si>
  <si>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</si>
  <si>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</si>
  <si>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</si>
  <si>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</si>
  <si>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</si>
  <si>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</si>
  <si>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</si>
  <si>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</si>
  <si>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</si>
  <si>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</si>
  <si>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</si>
  <si>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</si>
  <si>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</si>
  <si>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</si>
  <si>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</si>
  <si>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</si>
  <si>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</si>
  <si>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</si>
  <si>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</si>
  <si>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</si>
  <si>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</si>
  <si>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</si>
  <si>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</si>
  <si>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</si>
  <si>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</si>
  <si>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</si>
  <si>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</si>
  <si>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</si>
  <si>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</si>
  <si>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</si>
  <si>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</si>
  <si>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</si>
  <si>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</si>
  <si>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</si>
  <si>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</si>
  <si>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</si>
  <si>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</si>
  <si>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</si>
  <si>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</si>
  <si>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</si>
  <si>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</si>
  <si>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</si>
  <si>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</si>
  <si>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</si>
  <si>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</si>
  <si>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</si>
  <si>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</si>
  <si>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</si>
  <si>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</si>
  <si>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</si>
  <si>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</si>
  <si>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</si>
  <si>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</si>
  <si>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</si>
  <si>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</si>
  <si>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</si>
  <si>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</si>
  <si>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</si>
  <si>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</si>
  <si>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</si>
  <si>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</si>
  <si>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</si>
  <si>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</si>
  <si>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</si>
  <si>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</si>
  <si>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</si>
  <si>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</si>
  <si>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</si>
  <si>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</si>
  <si>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</si>
  <si>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</si>
  <si>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</si>
  <si>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</si>
  <si>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</si>
  <si>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</si>
  <si>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</si>
  <si>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</si>
  <si>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</si>
  <si>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</si>
  <si>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</si>
  <si>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</si>
  <si>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</si>
  <si>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</si>
  <si>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</si>
  <si>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</si>
  <si>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</si>
  <si>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</si>
  <si>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</si>
  <si>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</si>
  <si>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</si>
  <si>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</si>
  <si>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</si>
  <si>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</si>
  <si>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</si>
  <si>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</si>
  <si>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</si>
  <si>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</si>
  <si>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</si>
  <si>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</si>
  <si>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</si>
  <si>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</si>
  <si>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</si>
  <si>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</si>
  <si>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</si>
  <si>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</si>
  <si>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</si>
  <si>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</si>
  <si>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</si>
  <si>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</si>
  <si>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</si>
  <si>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</si>
  <si>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</si>
  <si>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</si>
  <si>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</si>
  <si>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</si>
  <si>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</si>
  <si>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</si>
  <si>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</si>
  <si>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</si>
  <si>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</si>
  <si>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</si>
  <si>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</si>
  <si>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</si>
  <si>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</si>
  <si>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</si>
  <si>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</si>
  <si>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</si>
  <si>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</si>
  <si>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</si>
  <si>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</si>
  <si>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</si>
  <si>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</si>
  <si>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</si>
  <si>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</si>
  <si>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</si>
  <si>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</si>
  <si>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</si>
  <si>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</si>
  <si>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</si>
  <si>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</si>
  <si>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</si>
  <si>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</si>
  <si>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</si>
  <si>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</si>
  <si>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</si>
  <si>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</si>
  <si>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</si>
  <si>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</si>
  <si>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</si>
  <si>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</si>
  <si>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</si>
  <si>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</si>
  <si>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</si>
  <si>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</si>
  <si>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</si>
  <si>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</si>
  <si>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</si>
  <si>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</si>
  <si>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</si>
  <si>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</si>
  <si>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</si>
  <si>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</si>
  <si>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</si>
  <si>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</si>
  <si>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</si>
  <si>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</si>
  <si>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</si>
  <si>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</si>
  <si>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</si>
  <si>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</si>
  <si>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</si>
  <si>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</si>
  <si>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</si>
  <si>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</si>
  <si>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</si>
  <si>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</si>
  <si>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</si>
  <si>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</si>
  <si>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</si>
  <si>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</si>
  <si>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</si>
  <si>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</si>
  <si>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</si>
  <si>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</si>
  <si>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</si>
  <si>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</si>
  <si>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</si>
  <si>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</si>
  <si>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</si>
  <si>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</si>
  <si>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</si>
  <si>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</si>
  <si>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</si>
  <si>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</si>
  <si>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</si>
  <si>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</si>
  <si>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</si>
  <si>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</si>
  <si>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</si>
  <si>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</si>
  <si>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</si>
  <si>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</si>
  <si>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</si>
  <si>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</si>
  <si>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</si>
  <si>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</si>
  <si>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</si>
  <si>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</si>
  <si>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</si>
  <si>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</si>
  <si>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</si>
  <si>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</si>
  <si>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</si>
  <si>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</si>
  <si>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</si>
  <si>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</si>
  <si>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</si>
  <si>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</si>
  <si>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</si>
  <si>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</si>
  <si>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</si>
  <si>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</si>
  <si>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</si>
  <si>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</si>
  <si>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</si>
  <si>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</si>
  <si>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</si>
  <si>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</si>
  <si>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</si>
  <si>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</si>
  <si>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</si>
  <si>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</si>
  <si>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</si>
  <si>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</si>
  <si>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</si>
  <si>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</si>
  <si>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</si>
  <si>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</si>
  <si>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</si>
  <si>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</si>
  <si>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</si>
  <si>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</si>
  <si>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</si>
  <si>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</si>
  <si>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</si>
  <si>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</si>
  <si>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</si>
  <si>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</si>
  <si>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</si>
  <si>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</si>
  <si>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</si>
  <si>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</si>
  <si>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</si>
  <si>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</si>
  <si>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</si>
  <si>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</si>
  <si>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</si>
  <si>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</si>
  <si>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</si>
  <si>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</si>
  <si>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</si>
  <si>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</si>
  <si>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</si>
  <si>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</si>
  <si>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</si>
  <si>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</si>
  <si>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</si>
  <si>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</si>
  <si>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</si>
  <si>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</si>
  <si>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</si>
  <si>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</si>
  <si>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</si>
  <si>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</si>
  <si>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</si>
  <si>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</si>
  <si>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</si>
  <si>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</si>
  <si>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</si>
  <si>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</si>
  <si>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</si>
  <si>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</si>
  <si>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</si>
  <si>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</si>
  <si>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</si>
  <si>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</si>
  <si>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</si>
  <si>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</si>
  <si>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</si>
  <si>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</si>
  <si>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</si>
  <si>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</si>
  <si>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</si>
  <si>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</si>
  <si>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</si>
  <si>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</si>
  <si>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</si>
  <si>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</si>
  <si>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</si>
  <si>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</si>
  <si>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</si>
  <si>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</si>
  <si>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</si>
  <si>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</si>
  <si>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</si>
  <si>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</si>
  <si>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</si>
  <si>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</si>
  <si>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</si>
  <si>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</si>
  <si>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</si>
  <si>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</si>
  <si>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</si>
  <si>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</si>
  <si>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</si>
  <si>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</si>
  <si>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</si>
  <si>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</si>
  <si>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</si>
  <si>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</si>
  <si>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</si>
  <si>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</si>
  <si>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</si>
  <si>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</si>
  <si>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</si>
  <si>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</si>
  <si>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</si>
  <si>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</si>
  <si>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</si>
  <si>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</si>
  <si>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</si>
  <si>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</si>
  <si>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</si>
  <si>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</si>
  <si>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</si>
  <si>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</si>
  <si>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</si>
  <si>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</si>
  <si>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</si>
  <si>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</si>
  <si>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</si>
  <si>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</si>
  <si>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</si>
  <si>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</si>
  <si>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</si>
  <si>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</si>
  <si>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</si>
  <si>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</si>
  <si>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</si>
  <si>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</si>
  <si>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</si>
  <si>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</si>
  <si>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</si>
  <si>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</si>
  <si>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</si>
  <si>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</si>
  <si>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</si>
  <si>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</si>
  <si>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</si>
  <si>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</si>
  <si>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</si>
  <si>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</si>
  <si>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</si>
  <si>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</si>
  <si>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</si>
  <si>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</si>
  <si>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</si>
  <si>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</si>
  <si>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</si>
  <si>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</si>
  <si>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</si>
  <si>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</si>
  <si>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</si>
  <si>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</si>
  <si>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</si>
  <si>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</si>
  <si>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</si>
  <si>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</si>
  <si>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</si>
  <si>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</si>
  <si>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</si>
  <si>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</si>
  <si>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</si>
  <si>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</si>
  <si>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</si>
  <si>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</si>
  <si>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</si>
  <si>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</si>
  <si>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</si>
  <si>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</si>
  <si>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</si>
  <si>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</si>
  <si>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</si>
  <si>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</si>
  <si>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</si>
  <si>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</si>
  <si>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</si>
  <si>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</si>
  <si>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</si>
  <si>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</si>
  <si>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</si>
  <si>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</si>
  <si>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</si>
  <si>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</si>
  <si>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</si>
  <si>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</si>
  <si>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</si>
  <si>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</si>
  <si>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</si>
  <si>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</si>
  <si>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</si>
  <si>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</si>
  <si>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</si>
  <si>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</si>
  <si>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</si>
  <si>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</si>
  <si>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</si>
  <si>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</si>
  <si>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</si>
  <si>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</si>
  <si>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</si>
  <si>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</si>
  <si>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</si>
  <si>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</si>
  <si>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</si>
  <si>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</si>
  <si>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</si>
  <si>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</si>
  <si>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</si>
  <si>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</si>
  <si>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</si>
  <si>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</si>
  <si>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</si>
  <si>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</si>
  <si>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</si>
  <si>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</si>
  <si>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</si>
  <si>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</si>
  <si>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</si>
  <si>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</si>
  <si>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</si>
  <si>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</si>
  <si>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</si>
  <si>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</si>
  <si>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</si>
  <si>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</si>
  <si>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</si>
  <si>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</si>
  <si>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</si>
  <si>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</si>
  <si>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</si>
  <si>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</si>
  <si>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</si>
  <si>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</si>
  <si>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</si>
  <si>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</si>
  <si>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</si>
  <si>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</si>
  <si>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</si>
  <si>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</si>
  <si>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</si>
  <si>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</si>
  <si>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</si>
  <si>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</si>
  <si>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</si>
  <si>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</si>
  <si>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</si>
  <si>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</si>
  <si>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</si>
  <si>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</si>
  <si>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</si>
  <si>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</si>
  <si>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</si>
  <si>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</si>
  <si>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</si>
  <si>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</si>
  <si>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</si>
  <si>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</si>
  <si>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</si>
  <si>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</si>
  <si>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</si>
  <si>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</si>
  <si>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</si>
  <si>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</si>
  <si>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</si>
  <si>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</si>
  <si>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</si>
  <si>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</si>
  <si>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</si>
  <si>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</si>
  <si>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</si>
  <si>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</si>
  <si>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</si>
  <si>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</si>
  <si>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</si>
  <si>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</si>
  <si>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</si>
  <si>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</si>
  <si>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</si>
  <si>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</si>
  <si>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</si>
  <si>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</si>
  <si>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</si>
  <si>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</si>
  <si>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</si>
  <si>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</si>
  <si>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</si>
  <si>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</si>
  <si>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</si>
  <si>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</si>
  <si>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</si>
  <si>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</si>
  <si>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</si>
  <si>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</si>
  <si>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</si>
  <si>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</si>
  <si>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</si>
  <si>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</si>
  <si>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</si>
  <si>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</si>
  <si>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</si>
  <si>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</si>
  <si>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</si>
  <si>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</si>
  <si>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</si>
  <si>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</si>
  <si>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</si>
  <si>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</si>
  <si>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</si>
  <si>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</si>
  <si>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</si>
  <si>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</si>
  <si>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</si>
  <si>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</si>
  <si>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</si>
  <si>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</si>
  <si>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</si>
  <si>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</si>
  <si>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</si>
  <si>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</si>
  <si>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</si>
  <si>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</si>
  <si>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</si>
  <si>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</si>
  <si>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</si>
  <si>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</si>
  <si>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</si>
  <si>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</si>
  <si>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</si>
  <si>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</si>
  <si>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</si>
  <si>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</si>
  <si>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</si>
  <si>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</si>
  <si>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</si>
  <si>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</si>
  <si>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</si>
  <si>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</si>
  <si>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</si>
  <si>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</si>
  <si>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</si>
  <si>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</si>
  <si>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</si>
  <si>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</si>
  <si>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</si>
  <si>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</si>
  <si>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</si>
  <si>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</si>
  <si>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</si>
  <si>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</si>
  <si>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</si>
  <si>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</si>
  <si>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</si>
  <si>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</si>
  <si>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</si>
  <si>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</si>
  <si>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</si>
  <si>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</si>
  <si>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</si>
  <si>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</si>
  <si>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</si>
  <si>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</si>
  <si>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</si>
  <si>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</si>
  <si>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</si>
  <si>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</si>
  <si>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</si>
  <si>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</si>
  <si>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</si>
  <si>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</si>
  <si>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</si>
  <si>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</si>
  <si>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</si>
  <si>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</si>
  <si>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</si>
  <si>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</si>
  <si>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</si>
  <si>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</si>
  <si>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</si>
  <si>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</si>
  <si>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</si>
  <si>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</si>
  <si>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</si>
  <si>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</si>
  <si>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</si>
  <si>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</si>
  <si>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</si>
  <si>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</si>
  <si>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</si>
  <si>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</si>
  <si>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</si>
  <si>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</si>
  <si>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</si>
  <si>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</si>
  <si>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</si>
  <si>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</si>
  <si>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</si>
  <si>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</si>
  <si>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</si>
  <si>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</si>
  <si>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</si>
  <si>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</si>
  <si>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</si>
  <si>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</si>
  <si>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</si>
  <si>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</si>
  <si>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</si>
  <si>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</si>
  <si>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</si>
  <si>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</si>
  <si>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</si>
  <si>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</si>
  <si>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</si>
  <si>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</si>
  <si>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</si>
  <si>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</si>
  <si>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</si>
  <si>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</si>
  <si>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</si>
  <si>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</si>
  <si>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</si>
  <si>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</si>
  <si>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</si>
  <si>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</si>
  <si>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</si>
  <si>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</si>
  <si>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</si>
  <si>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</si>
  <si>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</si>
  <si>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</si>
  <si>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</si>
  <si>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</si>
  <si>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</si>
  <si>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</si>
  <si>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</si>
  <si>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</si>
  <si>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</si>
  <si>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</si>
  <si>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</si>
  <si>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</si>
  <si>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</si>
  <si>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</si>
  <si>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</si>
  <si>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</si>
  <si>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</si>
  <si>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</si>
  <si>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</si>
  <si>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</si>
  <si>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</si>
  <si>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</si>
  <si>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</si>
  <si>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</si>
  <si>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</si>
  <si>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</si>
  <si>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</si>
  <si>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</si>
  <si>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</si>
  <si>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</si>
  <si>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</si>
  <si>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</si>
  <si>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</si>
  <si>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</si>
  <si>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</si>
  <si>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</si>
  <si>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</si>
  <si>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</si>
  <si>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</si>
  <si>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</si>
  <si>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</si>
  <si>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</si>
  <si>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</si>
  <si>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</si>
  <si>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</si>
  <si>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</si>
  <si>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</si>
  <si>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</si>
  <si>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</si>
  <si>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</si>
  <si>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</si>
  <si>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</si>
  <si>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</si>
  <si>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</si>
  <si>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</si>
  <si>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</si>
  <si>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</si>
  <si>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</si>
  <si>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</si>
  <si>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</si>
  <si>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</si>
  <si>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</si>
  <si>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</si>
  <si>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</si>
  <si>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</si>
  <si>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</si>
  <si>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</si>
  <si>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</si>
  <si>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</si>
  <si>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</si>
  <si>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</si>
  <si>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</si>
  <si>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</si>
  <si>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</si>
  <si>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</si>
  <si>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</si>
  <si>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</si>
  <si>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</si>
  <si>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</si>
  <si>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</si>
  <si>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</si>
  <si>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</si>
  <si>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</si>
  <si>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</si>
  <si>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</si>
  <si>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</si>
  <si>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</si>
  <si>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</si>
  <si>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</si>
  <si>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</si>
  <si>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</si>
  <si>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</si>
  <si>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</si>
  <si>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</si>
  <si>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</si>
  <si>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</si>
  <si>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</si>
  <si>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</si>
  <si>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</si>
  <si>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</si>
  <si>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</si>
  <si>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</si>
  <si>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</si>
  <si>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</si>
  <si>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</si>
  <si>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</si>
  <si>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</si>
  <si>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</si>
  <si>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</si>
  <si>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</si>
  <si>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</si>
  <si>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</si>
  <si>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</si>
  <si>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</si>
  <si>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</si>
  <si>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</si>
  <si>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</si>
  <si>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</si>
  <si>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</si>
  <si>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</si>
  <si>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</si>
  <si>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</si>
  <si>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</si>
  <si>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</si>
  <si>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</si>
  <si>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</si>
  <si>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</si>
  <si>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</si>
  <si>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</si>
  <si>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</si>
  <si>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</si>
  <si>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</si>
  <si>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</si>
  <si>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</si>
  <si>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</si>
  <si>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</si>
  <si>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</si>
  <si>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</si>
  <si>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</si>
  <si>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</si>
  <si>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</si>
  <si>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</si>
  <si>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</si>
  <si>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</si>
  <si>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</si>
  <si>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</si>
  <si>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</si>
  <si>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</si>
  <si>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</si>
  <si>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</si>
  <si>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</si>
  <si>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</si>
  <si>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</si>
  <si>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</si>
  <si>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</si>
  <si>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</si>
  <si>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</si>
  <si>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</si>
  <si>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</si>
  <si>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</si>
  <si>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</si>
  <si>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</si>
  <si>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</si>
  <si>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</si>
  <si>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</si>
  <si>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</si>
  <si>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</si>
  <si>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</si>
  <si>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</si>
  <si>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</si>
  <si>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</si>
  <si>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</si>
  <si>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</si>
  <si>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</si>
  <si>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</si>
  <si>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</si>
  <si>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</si>
  <si>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</si>
  <si>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</si>
  <si>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</si>
  <si>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</si>
  <si>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</si>
  <si>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</si>
  <si>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</si>
  <si>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</si>
  <si>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</si>
  <si>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</si>
  <si>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</si>
  <si>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</si>
  <si>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</si>
  <si>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</si>
  <si>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</si>
  <si>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</si>
  <si>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</si>
  <si>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</si>
  <si>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</si>
  <si>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</si>
  <si>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</si>
  <si>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</si>
  <si>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</si>
  <si>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</si>
  <si>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</si>
  <si>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</si>
  <si>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</si>
  <si>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</si>
  <si>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</si>
  <si>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</si>
  <si>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</si>
  <si>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</si>
  <si>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</si>
  <si>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</si>
  <si>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</si>
  <si>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</si>
  <si>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</si>
  <si>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</si>
  <si>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</si>
  <si>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</si>
  <si>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</si>
  <si>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</si>
  <si>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</si>
  <si>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</si>
  <si>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</si>
  <si>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</si>
  <si>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</si>
  <si>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</si>
  <si>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</si>
  <si>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</si>
  <si>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</si>
  <si>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</si>
  <si>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</si>
  <si>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</si>
  <si>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</si>
  <si>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</si>
  <si>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</si>
  <si>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</si>
  <si>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</si>
  <si>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</si>
  <si>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</si>
  <si>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</si>
  <si>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</si>
  <si>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</si>
  <si>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</si>
  <si>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</si>
  <si>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</si>
  <si>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</si>
  <si>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</si>
  <si>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</si>
  <si>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</si>
  <si>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</si>
  <si>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</si>
  <si>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</si>
  <si>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</si>
  <si>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</si>
  <si>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</si>
  <si>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</si>
  <si>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</si>
  <si>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</si>
  <si>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</si>
  <si>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</si>
  <si>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</si>
  <si>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</si>
  <si>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</si>
  <si>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</si>
  <si>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</si>
  <si>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</si>
  <si>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</si>
  <si>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</si>
  <si>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</si>
  <si>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</si>
  <si>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</si>
  <si>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</si>
  <si>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</si>
  <si>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</si>
  <si>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</si>
  <si>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</si>
  <si>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</si>
  <si>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</si>
  <si>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</si>
  <si>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</si>
  <si>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</si>
  <si>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</si>
  <si>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</si>
  <si>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</si>
  <si>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</si>
  <si>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</si>
  <si>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</si>
  <si>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</si>
  <si>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</si>
  <si>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</si>
  <si>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</si>
  <si>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</si>
  <si>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</si>
  <si>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</si>
  <si>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</si>
  <si>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</si>
  <si>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</si>
  <si>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</si>
  <si>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</si>
  <si>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</si>
  <si>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</si>
  <si>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</si>
  <si>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</si>
  <si>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</si>
  <si>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</si>
  <si>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</si>
  <si>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</si>
  <si>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</si>
  <si>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</si>
  <si>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</si>
  <si>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</si>
  <si>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</si>
  <si>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</si>
  <si>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</si>
  <si>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</si>
  <si>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</si>
  <si>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</si>
  <si>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</si>
  <si>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</si>
  <si>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</si>
  <si>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</si>
  <si>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</si>
  <si>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</si>
  <si>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</si>
  <si>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</si>
  <si>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</si>
  <si>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</si>
  <si>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</si>
  <si>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</si>
  <si>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</si>
  <si>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</si>
  <si>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</si>
  <si>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</si>
  <si>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</si>
  <si>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</si>
  <si>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</si>
  <si>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</si>
  <si>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</si>
  <si>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</si>
  <si>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</si>
  <si>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</si>
  <si>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</si>
  <si>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</si>
  <si>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</si>
  <si>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</si>
  <si>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</si>
  <si>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</si>
  <si>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</si>
  <si>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</si>
  <si>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</si>
  <si>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</si>
  <si>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</si>
  <si>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</si>
  <si>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</si>
  <si>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</si>
  <si>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</si>
  <si>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</si>
  <si>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</si>
  <si>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</si>
  <si>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</si>
  <si>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</si>
  <si>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</si>
  <si>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</si>
  <si>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</si>
  <si>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</si>
  <si>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</si>
  <si>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</si>
  <si>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</si>
  <si>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</si>
  <si>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</si>
  <si>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</si>
  <si>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</si>
  <si>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</si>
  <si>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</si>
  <si>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</si>
  <si>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</si>
  <si>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</si>
  <si>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</si>
  <si>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</si>
  <si>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</si>
  <si>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</si>
  <si>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</si>
  <si>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</si>
  <si>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</si>
  <si>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</si>
  <si>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</si>
  <si>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</si>
  <si>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</si>
  <si>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</si>
  <si>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</si>
  <si>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</si>
  <si>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</si>
  <si>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</si>
  <si>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</si>
  <si>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</si>
  <si>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</si>
  <si>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</si>
  <si>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</si>
  <si>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</si>
  <si>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</si>
  <si>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</si>
  <si>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</si>
  <si>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</si>
  <si>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</si>
  <si>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</si>
  <si>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</si>
  <si>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</si>
  <si>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</si>
  <si>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</si>
  <si>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</si>
  <si>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</si>
  <si>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</si>
  <si>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</si>
  <si>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</si>
  <si>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</si>
  <si>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</si>
  <si>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</si>
  <si>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</si>
  <si>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</si>
  <si>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</si>
  <si>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</si>
  <si>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</si>
  <si>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</si>
  <si>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</si>
  <si>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</si>
  <si>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</si>
  <si>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</si>
  <si>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</si>
  <si>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</si>
  <si>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</si>
  <si>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</si>
  <si>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</si>
  <si>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</si>
  <si>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</si>
  <si>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</si>
  <si>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</si>
  <si>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</si>
  <si>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</si>
  <si>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</si>
  <si>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</si>
  <si>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</si>
  <si>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</si>
  <si>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</si>
  <si>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</si>
  <si>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</si>
  <si>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</si>
  <si>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</si>
  <si>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</si>
  <si>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</si>
  <si>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</si>
  <si>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</si>
  <si>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</si>
  <si>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</si>
  <si>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</si>
  <si>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</si>
  <si>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</si>
  <si>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</si>
  <si>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</si>
  <si>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</si>
  <si>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</si>
  <si>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</si>
  <si>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</si>
  <si>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</si>
  <si>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</si>
  <si>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</si>
  <si>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</si>
  <si>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</si>
  <si>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</si>
  <si>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</si>
  <si>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</si>
  <si>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</si>
  <si>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</si>
  <si>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</si>
  <si>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</si>
  <si>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</si>
  <si>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</si>
  <si>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</si>
  <si>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</si>
  <si>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</si>
  <si>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</si>
  <si>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</si>
  <si>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</si>
  <si>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</si>
  <si>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</si>
  <si>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</si>
  <si>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</si>
  <si>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</si>
  <si>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</si>
  <si>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</si>
  <si>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</si>
  <si>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</si>
  <si>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</si>
  <si>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</si>
  <si>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</si>
  <si>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</si>
  <si>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</si>
  <si>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</si>
  <si>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</si>
  <si>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</si>
  <si>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</si>
  <si>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</si>
  <si>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</si>
  <si>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</si>
  <si>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</si>
  <si>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</si>
  <si>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</si>
  <si>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</si>
  <si>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</si>
  <si>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</si>
  <si>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</si>
  <si>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</si>
  <si>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</si>
  <si>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</si>
  <si>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</si>
  <si>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</si>
  <si>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</si>
  <si>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</si>
  <si>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</si>
  <si>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</si>
  <si>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</si>
  <si>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</si>
  <si>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</si>
  <si>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</si>
  <si>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</si>
  <si>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</si>
  <si>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</si>
  <si>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</si>
  <si>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</si>
  <si>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</si>
  <si>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</si>
  <si>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</si>
  <si>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</si>
  <si>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</si>
  <si>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</si>
  <si>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</si>
  <si>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</si>
  <si>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</si>
  <si>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</si>
  <si>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</si>
  <si>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</si>
  <si>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</si>
  <si>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</si>
  <si>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</si>
  <si>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</si>
  <si>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</si>
  <si>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</si>
  <si>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</si>
  <si>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</si>
  <si>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</si>
  <si>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</si>
  <si>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</si>
  <si>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</si>
  <si>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</si>
  <si>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</si>
  <si>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</si>
  <si>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</si>
  <si>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</si>
  <si>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</si>
  <si>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</si>
  <si>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</si>
  <si>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</si>
  <si>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</si>
  <si>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</si>
  <si>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</si>
  <si>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</si>
  <si>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</si>
  <si>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</si>
  <si>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</si>
  <si>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</si>
  <si>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</si>
  <si>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</si>
  <si>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</si>
  <si>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</si>
  <si>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</si>
  <si>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</si>
  <si>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</si>
  <si>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</si>
  <si>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</si>
  <si>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</si>
  <si>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</si>
  <si>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</si>
  <si>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</si>
  <si>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</si>
  <si>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</si>
  <si>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</si>
  <si>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</si>
  <si>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</si>
  <si>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</si>
  <si>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</si>
  <si>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</si>
  <si>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</si>
  <si>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</si>
  <si>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</si>
  <si>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</si>
  <si>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</si>
  <si>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</si>
  <si>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</si>
  <si>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</si>
  <si>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</si>
  <si>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</si>
  <si>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</si>
  <si>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</si>
  <si>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</si>
  <si>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</si>
  <si>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</si>
  <si>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</si>
  <si>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</si>
  <si>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</si>
  <si>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</si>
  <si>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</si>
  <si>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</si>
  <si>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</si>
  <si>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</si>
  <si>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</si>
  <si>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</si>
  <si>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</si>
  <si>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</si>
  <si>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</si>
  <si>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</si>
  <si>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</si>
  <si>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</si>
  <si>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</si>
  <si>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</si>
  <si>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</si>
  <si>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</si>
  <si>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</si>
  <si>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</si>
  <si>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</si>
  <si>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</si>
  <si>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</si>
  <si>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</si>
  <si>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</si>
  <si>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</si>
  <si>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</si>
  <si>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</si>
  <si>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</si>
  <si>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</si>
  <si>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</si>
  <si>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</si>
  <si>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</si>
  <si>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</si>
  <si>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</si>
  <si>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</si>
  <si>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</si>
  <si>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</si>
  <si>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</si>
  <si>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</si>
  <si>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</si>
  <si>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</si>
  <si>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</si>
  <si>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</si>
  <si>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</si>
  <si>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</si>
  <si>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</si>
  <si>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</si>
  <si>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</si>
  <si>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</si>
  <si>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</si>
  <si>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</si>
  <si>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</si>
  <si>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</si>
  <si>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</si>
  <si>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</si>
  <si>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</si>
  <si>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</si>
  <si>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</si>
  <si>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</si>
  <si>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</si>
  <si>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</si>
  <si>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</si>
  <si>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</si>
  <si>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</si>
  <si>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</si>
  <si>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</si>
  <si>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</si>
  <si>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</si>
  <si>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</si>
  <si>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</si>
  <si>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</si>
  <si>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</si>
  <si>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</si>
  <si>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</si>
  <si>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</si>
  <si>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</si>
  <si>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</si>
  <si>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</si>
  <si>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</si>
  <si>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</si>
  <si>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</si>
  <si>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</si>
  <si>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</si>
  <si>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</si>
  <si>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</si>
  <si>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</si>
  <si>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</si>
  <si>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</si>
  <si>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</si>
  <si>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</si>
  <si>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</si>
  <si>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</si>
  <si>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</si>
  <si>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</si>
  <si>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</si>
  <si>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</si>
  <si>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</si>
  <si>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</si>
  <si>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</si>
  <si>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</si>
  <si>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</si>
  <si>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</si>
  <si>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</si>
  <si>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</si>
  <si>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</si>
  <si>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</si>
  <si>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</si>
  <si>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</si>
  <si>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</si>
  <si>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</si>
  <si>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</si>
  <si>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</si>
  <si>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</si>
  <si>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</si>
  <si>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</si>
  <si>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</si>
  <si>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</si>
  <si>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</si>
  <si>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</si>
  <si>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</si>
  <si>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</si>
  <si>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</si>
  <si>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</si>
  <si>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</si>
  <si>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</si>
  <si>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</si>
  <si>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</si>
  <si>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</si>
  <si>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</si>
  <si>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</si>
  <si>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</si>
  <si>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</si>
  <si>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</si>
  <si>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</si>
  <si>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</si>
  <si>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</si>
  <si>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</si>
  <si>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</si>
  <si>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</si>
  <si>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</si>
  <si>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</si>
  <si>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</si>
  <si>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</si>
  <si>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</si>
  <si>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</si>
  <si>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</si>
  <si>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</si>
  <si>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</si>
  <si>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</si>
  <si>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</si>
  <si>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</si>
  <si>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</si>
  <si>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</si>
  <si>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</si>
  <si>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</si>
  <si>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</si>
  <si>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</si>
  <si>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</si>
  <si>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</si>
  <si>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</si>
  <si>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</si>
  <si>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</si>
  <si>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</si>
  <si>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</si>
  <si>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</si>
  <si>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</si>
  <si>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</si>
  <si>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</si>
  <si>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</si>
  <si>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</si>
  <si>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</si>
  <si>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</si>
  <si>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</si>
  <si>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</si>
  <si>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</si>
  <si>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</si>
  <si>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</si>
  <si>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</si>
  <si>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</si>
  <si>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</si>
  <si>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</si>
  <si>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</si>
  <si>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</si>
  <si>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</si>
  <si>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</si>
  <si>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</si>
  <si>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</si>
  <si>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</si>
  <si>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</si>
  <si>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</si>
  <si>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</si>
  <si>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</si>
  <si>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</si>
  <si>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</si>
  <si>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</si>
  <si>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</si>
  <si>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</si>
  <si>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</si>
  <si>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</si>
  <si>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</si>
  <si>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</si>
  <si>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</si>
  <si>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</si>
  <si>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</si>
  <si>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</si>
  <si>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</si>
  <si>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</si>
  <si>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</si>
  <si>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</si>
  <si>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</si>
  <si>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</si>
  <si>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</si>
  <si>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</si>
  <si>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</si>
  <si>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</si>
  <si>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</si>
  <si>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</si>
  <si>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</si>
  <si>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</si>
  <si>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</si>
  <si>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</si>
  <si>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</si>
  <si>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</si>
  <si>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</si>
  <si>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</si>
  <si>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</si>
  <si>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</si>
  <si>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</si>
  <si>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</si>
  <si>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</si>
  <si>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</si>
  <si>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</si>
  <si>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</si>
  <si>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</si>
  <si>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</si>
  <si>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</si>
  <si>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</si>
  <si>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</si>
  <si>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</si>
  <si>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</si>
  <si>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</si>
  <si>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</si>
  <si>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</si>
  <si>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</si>
  <si>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</si>
  <si>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</si>
  <si>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</si>
  <si>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</si>
  <si>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</si>
  <si>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</si>
  <si>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</si>
  <si>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</si>
  <si>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</si>
  <si>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</si>
  <si>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</si>
  <si>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</si>
  <si>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</si>
  <si>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</si>
  <si>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</si>
  <si>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</si>
  <si>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</si>
  <si>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</si>
  <si>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</si>
  <si>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</si>
  <si>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</si>
  <si>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</si>
  <si>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</si>
  <si>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</si>
  <si>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</si>
  <si>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</si>
  <si>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</si>
  <si>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</si>
  <si>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</si>
  <si>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</si>
  <si>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</si>
  <si>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</si>
  <si>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</si>
  <si>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</si>
  <si>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</si>
  <si>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</si>
  <si>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</si>
  <si>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</si>
  <si>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</si>
  <si>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</si>
  <si>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</si>
  <si>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</si>
  <si>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</si>
  <si>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</si>
  <si>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</si>
  <si>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</si>
  <si>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</si>
  <si>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</si>
  <si>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</si>
  <si>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</si>
  <si>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</si>
  <si>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</si>
  <si>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</si>
  <si>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</si>
  <si>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</si>
  <si>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</si>
  <si>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</si>
  <si>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</si>
  <si>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</si>
  <si>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</si>
  <si>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</si>
  <si>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</si>
  <si>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</si>
  <si>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</si>
  <si>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</si>
  <si>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</si>
  <si>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</si>
  <si>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</si>
  <si>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</si>
  <si>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</si>
  <si>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</si>
  <si>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</si>
  <si>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</si>
  <si>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</si>
  <si>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</si>
  <si>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</si>
  <si>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</si>
  <si>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</si>
  <si>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</si>
  <si>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</si>
  <si>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</si>
  <si>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</si>
  <si>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</si>
  <si>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</si>
  <si>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</si>
  <si>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</si>
  <si>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</si>
  <si>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</si>
  <si>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</si>
  <si>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</si>
  <si>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</si>
  <si>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</si>
  <si>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</si>
  <si>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</si>
  <si>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</si>
  <si>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</si>
  <si>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</si>
  <si>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</si>
  <si>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</si>
  <si>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</si>
  <si>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</si>
  <si>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</si>
  <si>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</si>
  <si>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</si>
  <si>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</si>
  <si>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</si>
  <si>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</si>
  <si>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</si>
  <si>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</si>
  <si>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</si>
  <si>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</si>
  <si>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</si>
  <si>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</si>
  <si>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</si>
  <si>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</si>
  <si>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</si>
  <si>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</si>
  <si>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</si>
  <si>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</si>
  <si>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</si>
  <si>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</si>
  <si>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</si>
  <si>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</si>
  <si>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</si>
  <si>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</si>
  <si>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</si>
  <si>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</si>
  <si>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</si>
  <si>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</si>
  <si>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</si>
  <si>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</si>
  <si>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</si>
  <si>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</si>
  <si>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</si>
  <si>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</si>
  <si>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</si>
  <si>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</si>
  <si>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</si>
  <si>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</si>
  <si>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</si>
  <si>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</si>
  <si>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</si>
  <si>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</si>
  <si>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</si>
  <si>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</si>
  <si>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</si>
  <si>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</si>
  <si>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</si>
  <si>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</si>
  <si>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</si>
  <si>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</si>
  <si>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</si>
  <si>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</si>
  <si>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</si>
  <si>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</si>
  <si>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</si>
  <si>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</si>
  <si>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</si>
  <si>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</si>
  <si>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</si>
  <si>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</si>
  <si>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</si>
  <si>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</si>
  <si>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</si>
  <si>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</si>
  <si>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</si>
  <si>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</si>
  <si>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</si>
  <si>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</si>
  <si>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</si>
  <si>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</si>
  <si>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</si>
  <si>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</si>
  <si>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</si>
  <si>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</si>
  <si>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</si>
  <si>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</si>
  <si>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</si>
  <si>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</si>
  <si>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</si>
  <si>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</si>
  <si>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</si>
  <si>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</si>
  <si>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</si>
  <si>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</si>
  <si>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</si>
  <si>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</si>
  <si>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</si>
  <si>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</si>
  <si>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</si>
  <si>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</si>
  <si>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</si>
  <si>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</si>
  <si>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</si>
  <si>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</si>
  <si>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</si>
  <si>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</si>
  <si>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</si>
  <si>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</si>
  <si>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</si>
  <si>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</si>
  <si>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</si>
  <si>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</si>
  <si>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</si>
  <si>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</si>
  <si>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</si>
  <si>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</si>
  <si>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</si>
  <si>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</si>
  <si>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</si>
  <si>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</si>
  <si>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</si>
  <si>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</si>
  <si>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</si>
  <si>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</si>
  <si>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</si>
  <si>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</si>
  <si>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</si>
  <si>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</si>
  <si>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</si>
  <si>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</si>
  <si>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</si>
  <si>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</si>
  <si>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</si>
  <si>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</si>
  <si>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</si>
  <si>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</si>
  <si>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</si>
  <si>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</si>
  <si>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</si>
  <si>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</si>
  <si>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</si>
  <si>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</si>
  <si>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</si>
  <si>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</si>
  <si>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</si>
  <si>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</si>
  <si>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</si>
  <si>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</si>
  <si>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</si>
  <si>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</si>
  <si>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</si>
  <si>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</si>
  <si>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</si>
  <si>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</si>
  <si>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</si>
  <si>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</si>
  <si>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</si>
  <si>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</si>
  <si>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</si>
  <si>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</si>
  <si>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</si>
  <si>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</si>
  <si>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</si>
  <si>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</si>
  <si>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</si>
  <si>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</si>
  <si>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</si>
  <si>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</si>
  <si>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</si>
  <si>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</si>
  <si>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</si>
  <si>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</si>
  <si>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</si>
  <si>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</si>
  <si>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</si>
  <si>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</si>
  <si>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</si>
  <si>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</si>
  <si>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</si>
  <si>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</si>
  <si>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</si>
  <si>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</si>
  <si>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</si>
  <si>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</si>
  <si>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</si>
  <si>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</si>
  <si>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</si>
  <si>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</si>
  <si>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</si>
  <si>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</si>
  <si>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</si>
  <si>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</si>
  <si>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</si>
  <si>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</si>
  <si>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</si>
  <si>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</si>
  <si>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</si>
  <si>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</si>
  <si>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</si>
  <si>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</si>
  <si>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</si>
  <si>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</si>
  <si>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</si>
  <si>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</si>
  <si>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</si>
  <si>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</si>
  <si>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</si>
  <si>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</si>
  <si>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</si>
  <si>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</si>
  <si>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</si>
  <si>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</si>
  <si>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</si>
  <si>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</si>
  <si>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</si>
  <si>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</si>
  <si>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</si>
  <si>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</si>
  <si>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</si>
  <si>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</si>
  <si>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</si>
  <si>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</si>
  <si>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</si>
  <si>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</si>
  <si>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</si>
  <si>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</si>
  <si>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</si>
  <si>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</si>
  <si>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</si>
  <si>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</si>
  <si>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</si>
  <si>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</si>
  <si>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</si>
  <si>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</si>
  <si>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</si>
  <si>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</si>
  <si>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</si>
  <si>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</si>
  <si>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</si>
  <si>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</si>
  <si>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</si>
  <si>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</si>
  <si>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</si>
  <si>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</si>
  <si>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</si>
  <si>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</si>
  <si>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</si>
  <si>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</si>
  <si>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</si>
  <si>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</si>
  <si>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</si>
  <si>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</si>
  <si>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</si>
  <si>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</si>
  <si>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</si>
  <si>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</si>
  <si>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</si>
  <si>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</si>
  <si>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</si>
  <si>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</si>
  <si>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</si>
  <si>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</si>
  <si>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</si>
  <si>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</si>
  <si>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</si>
  <si>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</si>
  <si>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</si>
  <si>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</si>
  <si>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</si>
  <si>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</si>
  <si>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</si>
  <si>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</si>
  <si>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</si>
  <si>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</si>
  <si>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</si>
  <si>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</si>
  <si>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</si>
  <si>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</si>
  <si>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</si>
  <si>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</si>
  <si>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</si>
  <si>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</si>
  <si>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</si>
  <si>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</si>
  <si>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</si>
  <si>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</si>
  <si>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</si>
  <si>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</si>
  <si>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</si>
  <si>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</si>
  <si>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</si>
  <si>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</si>
  <si>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</si>
  <si>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</si>
  <si>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</si>
  <si>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</si>
  <si>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</si>
  <si>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</si>
  <si>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</si>
  <si>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</si>
  <si>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</si>
  <si>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</si>
  <si>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</si>
  <si>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</si>
  <si>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</si>
  <si>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</si>
  <si>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</si>
  <si>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</si>
  <si>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</si>
  <si>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</si>
  <si>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</si>
  <si>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</si>
  <si>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</si>
  <si>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</si>
  <si>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</si>
  <si>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</si>
  <si>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</si>
  <si>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</si>
  <si>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</si>
  <si>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</si>
  <si>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</si>
  <si>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</si>
  <si>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</si>
  <si>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</si>
  <si>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</si>
  <si>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</si>
  <si>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</si>
  <si>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</si>
  <si>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</si>
  <si>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</si>
  <si>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</si>
  <si>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</si>
  <si>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</si>
  <si>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</si>
  <si>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</si>
  <si>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</si>
  <si>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</si>
  <si>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</si>
  <si>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</si>
  <si>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</si>
  <si>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</si>
  <si>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</si>
  <si>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</si>
  <si>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</si>
  <si>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</si>
  <si>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</si>
  <si>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</si>
  <si>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</si>
  <si>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</si>
  <si>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</si>
  <si>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</si>
  <si>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</si>
  <si>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</si>
  <si>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</si>
  <si>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</si>
  <si>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</si>
  <si>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</si>
  <si>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</si>
  <si>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</si>
  <si>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</si>
  <si>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</si>
  <si>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</si>
  <si>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</si>
  <si>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</si>
  <si>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</si>
  <si>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</si>
  <si>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</si>
  <si>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</si>
  <si>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</si>
  <si>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</si>
  <si>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</si>
  <si>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</si>
  <si>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</si>
  <si>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</si>
  <si>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</si>
  <si>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</si>
  <si>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</si>
  <si>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</si>
  <si>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</si>
  <si>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</si>
  <si>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</si>
  <si>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</si>
  <si>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</si>
  <si>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</si>
  <si>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</si>
  <si>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</si>
  <si>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</si>
  <si>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</si>
  <si>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</si>
  <si>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</si>
  <si>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</si>
  <si>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</si>
  <si>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</si>
  <si>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</si>
  <si>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</si>
  <si>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</si>
  <si>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</si>
  <si>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</si>
  <si>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</si>
  <si>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</si>
  <si>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</si>
  <si>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</si>
  <si>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</si>
  <si>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</si>
  <si>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</si>
  <si>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</si>
  <si>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</si>
  <si>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</si>
  <si>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</si>
  <si>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</si>
  <si>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</si>
  <si>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</si>
  <si>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</si>
  <si>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</si>
  <si>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</si>
  <si>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</si>
  <si>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</si>
  <si>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</si>
  <si>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</si>
  <si>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</si>
  <si>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</si>
  <si>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</si>
  <si>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</si>
  <si>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</si>
  <si>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</si>
  <si>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</si>
  <si>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</si>
  <si>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</si>
  <si>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</si>
  <si>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</si>
  <si>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</si>
  <si>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</si>
  <si>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</si>
  <si>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</si>
  <si>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</si>
  <si>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</si>
  <si>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</si>
  <si>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</si>
  <si>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</si>
  <si>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</si>
  <si>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</si>
  <si>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</si>
  <si>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</si>
  <si>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</si>
  <si>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</si>
  <si>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</si>
  <si>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</si>
  <si>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</si>
  <si>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</si>
  <si>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</si>
  <si>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</si>
  <si>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</si>
  <si>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</si>
  <si>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</si>
  <si>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</si>
  <si>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</si>
  <si>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</si>
  <si>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</si>
  <si>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</si>
  <si>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</si>
  <si>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</si>
  <si>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</si>
  <si>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</si>
  <si>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</si>
  <si>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</si>
  <si>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</si>
  <si>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</si>
  <si>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</si>
  <si>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</si>
  <si>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</si>
  <si>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</si>
  <si>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</si>
  <si>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</si>
  <si>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</si>
  <si>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</si>
  <si>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</si>
  <si>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</si>
  <si>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</si>
  <si>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</si>
  <si>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</si>
  <si>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</si>
  <si>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</si>
  <si>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</si>
  <si>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</si>
  <si>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</si>
  <si>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</si>
  <si>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</si>
  <si>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</si>
  <si>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</si>
  <si>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</si>
  <si>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</si>
  <si>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</si>
  <si>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</si>
  <si>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</si>
  <si>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</si>
  <si>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</si>
  <si>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</si>
  <si>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</si>
  <si>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</si>
  <si>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</si>
  <si>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</si>
  <si>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</si>
  <si>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</si>
  <si>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</si>
  <si>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</si>
  <si>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</si>
  <si>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</si>
  <si>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</si>
  <si>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</si>
  <si>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</si>
  <si>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</si>
  <si>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</si>
  <si>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</si>
  <si>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</si>
  <si>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</si>
  <si>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</si>
  <si>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</si>
  <si>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</si>
  <si>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</si>
  <si>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</si>
  <si>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</si>
  <si>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</si>
  <si>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</si>
  <si>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</si>
  <si>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</si>
  <si>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</si>
  <si>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</si>
  <si>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</si>
  <si>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</si>
  <si>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</si>
  <si>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</si>
  <si>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</si>
  <si>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</si>
  <si>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</si>
  <si>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</si>
  <si>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</si>
  <si>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</si>
  <si>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</si>
  <si>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</si>
  <si>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</si>
  <si>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</si>
  <si>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</si>
  <si>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</si>
  <si>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</si>
  <si>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</si>
  <si>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</si>
  <si>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</si>
  <si>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</si>
  <si>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</si>
  <si>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</si>
  <si>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</si>
  <si>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</si>
  <si>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</si>
  <si>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</si>
  <si>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</si>
  <si>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</si>
  <si>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</si>
  <si>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</si>
  <si>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</si>
  <si>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</si>
  <si>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</si>
  <si>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</si>
  <si>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</si>
  <si>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</si>
  <si>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</si>
  <si>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</si>
  <si>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</si>
  <si>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</si>
  <si>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</si>
  <si>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</si>
  <si>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</si>
  <si>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</si>
  <si>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</si>
  <si>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</si>
  <si>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</si>
  <si>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</si>
  <si>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</si>
  <si>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</si>
  <si>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</si>
  <si>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</si>
  <si>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</si>
  <si>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</si>
  <si>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</si>
  <si>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</si>
  <si>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</si>
  <si>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</si>
  <si>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</si>
  <si>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</si>
  <si>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</si>
  <si>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</si>
  <si>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</si>
  <si>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</si>
  <si>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</si>
  <si>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</si>
  <si>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</si>
  <si>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</si>
  <si>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</si>
  <si>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</si>
  <si>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</si>
  <si>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</si>
  <si>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</si>
  <si>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</si>
  <si>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</si>
  <si>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</si>
  <si>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</si>
  <si>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</si>
  <si>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</si>
  <si>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</si>
  <si>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</si>
  <si>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</si>
  <si>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</si>
  <si>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</si>
  <si>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</si>
  <si>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</si>
  <si>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</si>
  <si>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</si>
  <si>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</si>
  <si>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</si>
  <si>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</si>
  <si>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</si>
  <si>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</si>
  <si>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</si>
  <si>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</si>
  <si>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</si>
  <si>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</si>
  <si>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</si>
  <si>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</si>
  <si>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</si>
  <si>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</si>
  <si>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</si>
  <si>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</si>
  <si>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</si>
  <si>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</si>
  <si>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</si>
  <si>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</si>
  <si>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</si>
  <si>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</si>
  <si>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</si>
  <si>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</si>
  <si>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</si>
  <si>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</si>
  <si>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</si>
  <si>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</si>
  <si>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</si>
  <si>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</si>
  <si>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</si>
  <si>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</si>
  <si>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</si>
  <si>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</si>
  <si>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</si>
  <si>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</si>
  <si>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</si>
  <si>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</si>
  <si>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</si>
  <si>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</si>
  <si>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</si>
  <si>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</si>
  <si>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</si>
  <si>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</si>
  <si>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</si>
  <si>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</si>
  <si>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</si>
  <si>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</si>
  <si>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</si>
  <si>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</si>
  <si>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</si>
  <si>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</si>
  <si>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</si>
  <si>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</si>
  <si>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</si>
  <si>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</si>
  <si>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</si>
  <si>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</si>
  <si>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</si>
  <si>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</si>
  <si>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</si>
  <si>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</si>
  <si>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</si>
  <si>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</si>
  <si>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</si>
  <si>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</si>
  <si>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</si>
  <si>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</si>
  <si>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</si>
  <si>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</si>
  <si>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</si>
  <si>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</si>
  <si>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</si>
  <si>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</si>
  <si>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</si>
  <si>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</si>
  <si>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</si>
  <si>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</si>
  <si>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</si>
  <si>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</si>
  <si>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</si>
  <si>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</si>
  <si>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</si>
  <si>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</si>
  <si>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</si>
  <si>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</si>
  <si>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</si>
  <si>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</si>
  <si>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</si>
  <si>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</si>
  <si>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</si>
  <si>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</si>
  <si>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</si>
  <si>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</si>
  <si>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</si>
  <si>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</si>
  <si>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</si>
  <si>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</si>
  <si>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</si>
  <si>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</si>
  <si>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</si>
  <si>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</si>
  <si>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</si>
  <si>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</si>
  <si>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</si>
  <si>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</si>
  <si>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</si>
  <si>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</si>
  <si>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</si>
  <si>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</si>
  <si>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</si>
  <si>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</si>
  <si>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</si>
  <si>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</si>
  <si>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</si>
  <si>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</si>
  <si>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</si>
  <si>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</si>
  <si>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</si>
  <si>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</si>
  <si>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</si>
  <si>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</si>
  <si>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</si>
  <si>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</si>
  <si>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</si>
  <si>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</si>
  <si>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</si>
  <si>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</si>
  <si>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</si>
  <si>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</si>
  <si>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</si>
  <si>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</si>
  <si>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</si>
  <si>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</si>
  <si>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</si>
  <si>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</si>
  <si>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</si>
  <si>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</si>
  <si>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</si>
  <si>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</si>
  <si>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</si>
  <si>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</si>
  <si>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</si>
  <si>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</si>
  <si>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</si>
  <si>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</si>
  <si>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</si>
  <si>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</si>
  <si>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</si>
  <si>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</si>
  <si>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</si>
  <si>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</si>
  <si>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</si>
  <si>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</si>
  <si>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</si>
  <si>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</si>
  <si>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</si>
  <si>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</si>
  <si>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</si>
  <si>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</si>
  <si>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</si>
  <si>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</si>
  <si>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</si>
  <si>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</si>
  <si>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</si>
  <si>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</si>
  <si>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</si>
  <si>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</si>
  <si>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</si>
  <si>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</si>
  <si>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</si>
  <si>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</si>
  <si>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</si>
  <si>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</si>
  <si>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</si>
  <si>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</si>
  <si>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</si>
  <si>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</si>
  <si>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</si>
  <si>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</si>
  <si>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</si>
  <si>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</si>
  <si>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</si>
  <si>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</si>
  <si>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</si>
  <si>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</si>
  <si>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</si>
  <si>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</si>
  <si>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</si>
  <si>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</si>
  <si>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</si>
  <si>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</si>
  <si>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</si>
  <si>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</si>
  <si>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</si>
  <si>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</si>
  <si>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</si>
  <si>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</si>
  <si>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</si>
  <si>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</si>
  <si>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</si>
  <si>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</si>
  <si>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</si>
  <si>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</si>
  <si>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</si>
  <si>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</si>
  <si>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</si>
  <si>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</si>
  <si>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</si>
  <si>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</si>
  <si>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</si>
  <si>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</si>
  <si>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</si>
  <si>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</si>
  <si>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</si>
  <si>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</si>
  <si>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</si>
  <si>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</si>
  <si>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</si>
  <si>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</si>
  <si>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</si>
  <si>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</si>
  <si>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</si>
  <si>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</si>
  <si>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</si>
  <si>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</si>
  <si>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</si>
  <si>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</si>
  <si>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</si>
  <si>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</si>
  <si>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</si>
  <si>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</si>
  <si>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</si>
  <si>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</si>
  <si>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</si>
  <si>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</si>
  <si>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</si>
  <si>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</si>
  <si>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</si>
  <si>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</si>
  <si>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</si>
  <si>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</si>
  <si>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</si>
  <si>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</si>
  <si>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</si>
  <si>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</si>
  <si>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</si>
  <si>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</si>
  <si>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</si>
  <si>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</si>
  <si>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</si>
  <si>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</si>
  <si>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</si>
  <si>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</si>
  <si>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</si>
  <si>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</si>
  <si>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</si>
  <si>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</si>
  <si>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</si>
  <si>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</si>
  <si>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</si>
  <si>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</si>
  <si>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</si>
  <si>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</si>
  <si>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</si>
  <si>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</si>
  <si>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</si>
  <si>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</si>
  <si>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</si>
  <si>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</si>
  <si>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</si>
  <si>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</si>
  <si>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</si>
  <si>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</si>
  <si>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</si>
  <si>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</si>
  <si>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</si>
  <si>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</si>
  <si>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</si>
  <si>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</si>
  <si>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</si>
  <si>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</si>
  <si>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</si>
  <si>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</si>
  <si>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</si>
  <si>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</si>
  <si>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</si>
  <si>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</si>
  <si>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</si>
  <si>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</si>
  <si>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</si>
  <si>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</si>
  <si>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</si>
  <si>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</si>
  <si>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</si>
  <si>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</si>
  <si>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</si>
  <si>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</si>
  <si>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</si>
  <si>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</si>
  <si>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</si>
  <si>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</si>
  <si>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</si>
  <si>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</si>
  <si>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</si>
  <si>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</si>
  <si>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</si>
  <si>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</si>
  <si>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</si>
  <si>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</si>
  <si>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</si>
  <si>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</si>
  <si>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</si>
  <si>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</si>
  <si>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</si>
  <si>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</si>
  <si>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</si>
  <si>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</si>
  <si>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</si>
  <si>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</si>
  <si>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</si>
  <si>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</si>
  <si>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</si>
  <si>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</si>
  <si>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</si>
  <si>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</si>
  <si>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</si>
  <si>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</si>
  <si>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</si>
  <si>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</si>
  <si>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</si>
  <si>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</si>
  <si>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</si>
  <si>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</si>
  <si>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</si>
  <si>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</si>
  <si>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</si>
  <si>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</si>
  <si>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</si>
  <si>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</si>
  <si>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</si>
  <si>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</si>
  <si>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</si>
  <si>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</si>
  <si>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</si>
  <si>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</si>
  <si>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</si>
  <si>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</si>
  <si>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</si>
  <si>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</si>
  <si>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</si>
  <si>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</si>
  <si>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</si>
  <si>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</si>
  <si>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</si>
  <si>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</si>
  <si>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</si>
  <si>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</si>
  <si>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</si>
  <si>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</si>
  <si>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</si>
  <si>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</si>
  <si>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</si>
  <si>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</si>
  <si>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</si>
  <si>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</si>
  <si>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</si>
  <si>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</si>
  <si>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</si>
  <si>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</si>
  <si>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</si>
  <si>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</si>
  <si>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</si>
  <si>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</si>
  <si>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</si>
  <si>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</si>
  <si>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</si>
  <si>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</si>
  <si>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</si>
  <si>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</si>
  <si>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</si>
  <si>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</si>
  <si>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</si>
  <si>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</si>
  <si>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</si>
  <si>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</si>
  <si>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</si>
  <si>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</si>
  <si>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</si>
  <si>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</si>
  <si>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</si>
  <si>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</si>
  <si>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</si>
  <si>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</si>
  <si>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</si>
  <si>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</si>
  <si>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</si>
  <si>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</si>
  <si>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</si>
  <si>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</si>
  <si>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</si>
  <si>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</si>
  <si>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</si>
  <si>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</si>
  <si>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</si>
  <si>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</si>
  <si>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</si>
  <si>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</si>
  <si>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</si>
  <si>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</si>
  <si>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</si>
  <si>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</si>
  <si>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</si>
  <si>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</si>
  <si>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</si>
  <si>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</si>
  <si>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</si>
  <si>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</si>
  <si>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</si>
  <si>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</si>
  <si>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</si>
  <si>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</si>
  <si>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</si>
  <si>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</si>
  <si>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</si>
  <si>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</si>
  <si>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</si>
  <si>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</si>
  <si>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</si>
  <si>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</si>
  <si>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</si>
  <si>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</si>
  <si>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</si>
  <si>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</si>
  <si>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</si>
  <si>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</si>
  <si>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</si>
  <si>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</si>
  <si>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</si>
  <si>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</si>
  <si>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</si>
  <si>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</si>
  <si>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</si>
  <si>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</si>
  <si>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</si>
  <si>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</si>
  <si>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</si>
  <si>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</si>
  <si>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</si>
  <si>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</si>
  <si>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</si>
  <si>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</si>
  <si>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</si>
  <si>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</si>
  <si>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</si>
  <si>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</si>
  <si>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</si>
  <si>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</si>
  <si>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</si>
  <si>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</si>
  <si>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</si>
  <si>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</si>
  <si>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</si>
  <si>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</si>
  <si>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</si>
  <si>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</si>
  <si>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</si>
  <si>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</si>
  <si>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</si>
  <si>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</si>
  <si>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</si>
  <si>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</si>
  <si>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</si>
  <si>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</si>
  <si>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</si>
  <si>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</si>
  <si>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</si>
  <si>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</si>
  <si>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</si>
  <si>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</si>
  <si>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</si>
  <si>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</si>
  <si>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</si>
  <si>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</si>
  <si>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</si>
  <si>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</si>
  <si>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</si>
  <si>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</si>
  <si>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</si>
  <si>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</si>
  <si>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</si>
  <si>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</si>
  <si>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</si>
  <si>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</si>
  <si>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</si>
  <si>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</si>
  <si>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</si>
  <si>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</si>
  <si>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</si>
  <si>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</si>
  <si>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</si>
  <si>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</si>
  <si>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</si>
  <si>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</si>
  <si>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</si>
  <si>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</si>
  <si>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</si>
  <si>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</si>
  <si>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</si>
  <si>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</si>
  <si>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</si>
  <si>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</si>
  <si>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</si>
  <si>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</si>
  <si>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</si>
  <si>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</si>
  <si>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</si>
  <si>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</si>
  <si>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</si>
  <si>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</si>
  <si>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</si>
  <si>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</si>
  <si>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</si>
  <si>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</si>
  <si>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</si>
  <si>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</si>
  <si>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</si>
  <si>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</si>
  <si>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</si>
  <si>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</si>
  <si>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</si>
  <si>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</si>
  <si>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</si>
  <si>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</si>
  <si>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</si>
  <si>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</si>
  <si>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</si>
  <si>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</si>
  <si>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</si>
  <si>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</si>
  <si>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</si>
  <si>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</si>
  <si>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</si>
  <si>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</si>
  <si>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</si>
  <si>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</si>
  <si>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</si>
  <si>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</si>
  <si>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</si>
  <si>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</si>
  <si>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</si>
  <si>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</si>
  <si>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</si>
  <si>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</si>
  <si>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</si>
  <si>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</si>
  <si>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</si>
  <si>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</si>
  <si>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</si>
  <si>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</si>
  <si>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</si>
  <si>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</si>
  <si>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</si>
  <si>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</si>
  <si>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</si>
  <si>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</si>
  <si>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</si>
  <si>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</si>
  <si>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</si>
  <si>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</si>
  <si>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</si>
  <si>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</si>
  <si>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</si>
  <si>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</si>
  <si>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</si>
  <si>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</si>
  <si>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</si>
  <si>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</si>
  <si>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</si>
  <si>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</si>
  <si>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</si>
  <si>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</si>
  <si>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</si>
  <si>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</si>
  <si>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</si>
  <si>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</si>
  <si>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</si>
  <si>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</si>
  <si>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</si>
  <si>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</si>
  <si>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</si>
  <si>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</si>
  <si>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</si>
  <si>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</si>
  <si>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</si>
  <si>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</si>
  <si>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</si>
  <si>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</si>
  <si>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</si>
  <si>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</si>
  <si>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</si>
  <si>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</si>
  <si>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</si>
  <si>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</si>
  <si>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</si>
  <si>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</si>
  <si>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</si>
  <si>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</si>
  <si>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</si>
  <si>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</si>
  <si>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</si>
  <si>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</si>
  <si>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</si>
  <si>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</si>
  <si>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</si>
  <si>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</si>
  <si>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</si>
  <si>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</si>
  <si>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</si>
  <si>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</si>
  <si>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</si>
  <si>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</si>
  <si>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</si>
  <si>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</si>
  <si>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</si>
  <si>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</si>
  <si>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</si>
  <si>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</si>
  <si>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</si>
  <si>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</si>
  <si>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</si>
  <si>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</si>
  <si>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</si>
  <si>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</si>
  <si>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</si>
  <si>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</si>
  <si>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</si>
  <si>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</si>
  <si>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</si>
  <si>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</si>
  <si>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</si>
  <si>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</si>
  <si>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</si>
  <si>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</si>
  <si>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</si>
  <si>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</si>
  <si>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</si>
  <si>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</si>
  <si>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</si>
  <si>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</si>
  <si>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</si>
  <si>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</si>
  <si>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</si>
  <si>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</si>
  <si>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</si>
  <si>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</si>
  <si>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</si>
  <si>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</si>
  <si>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</si>
  <si>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</si>
  <si>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</si>
  <si>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</si>
  <si>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</si>
  <si>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</si>
  <si>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</si>
  <si>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</si>
  <si>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</si>
  <si>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</si>
  <si>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</si>
  <si>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</si>
  <si>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</si>
  <si>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</si>
  <si>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</si>
  <si>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</si>
  <si>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</si>
  <si>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</si>
  <si>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</si>
  <si>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</si>
  <si>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</si>
  <si>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</si>
  <si>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</si>
  <si>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</si>
  <si>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</si>
  <si>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</si>
  <si>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</si>
  <si>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</si>
  <si>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</si>
  <si>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</si>
  <si>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</si>
  <si>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</si>
  <si>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</si>
  <si>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</si>
  <si>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</si>
  <si>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</si>
  <si>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</si>
  <si>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</si>
  <si>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</si>
  <si>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</si>
  <si>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</si>
  <si>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</si>
  <si>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</si>
  <si>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</si>
  <si>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</si>
  <si>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</si>
  <si>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</si>
  <si>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</si>
  <si>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</si>
  <si>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</si>
  <si>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</si>
  <si>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</si>
  <si>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</si>
  <si>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</si>
  <si>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</si>
  <si>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</si>
  <si>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</si>
  <si>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</si>
  <si>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</si>
  <si>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</si>
  <si>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</si>
  <si>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</si>
  <si>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</si>
  <si>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</si>
  <si>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</si>
  <si>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</si>
  <si>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</si>
  <si>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</si>
  <si>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</si>
  <si>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</si>
  <si>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</si>
  <si>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</si>
  <si>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</si>
  <si>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</si>
  <si>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</si>
  <si>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</si>
  <si>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</si>
  <si>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</si>
  <si>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</si>
  <si>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</si>
  <si>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</si>
  <si>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</si>
  <si>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</si>
  <si>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</si>
  <si>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</si>
  <si>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</si>
  <si>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</si>
  <si>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</si>
  <si>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</si>
  <si>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</si>
  <si>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</si>
  <si>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</si>
  <si>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</si>
  <si>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</si>
  <si>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</si>
  <si>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</si>
  <si>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</si>
  <si>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</si>
  <si>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</si>
  <si>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</si>
  <si>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</si>
  <si>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</si>
  <si>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</si>
  <si>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</si>
  <si>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</si>
  <si>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</si>
  <si>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</si>
  <si>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</si>
  <si>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</si>
  <si>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</si>
  <si>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</si>
  <si>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</si>
  <si>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</si>
  <si>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</si>
  <si>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</si>
  <si>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</si>
  <si>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</si>
  <si>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</si>
  <si>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</si>
  <si>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</si>
  <si>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</si>
  <si>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</si>
  <si>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</si>
  <si>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</si>
  <si>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</si>
  <si>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</si>
  <si>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</si>
  <si>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</si>
  <si>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</si>
  <si>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</si>
  <si>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</si>
  <si>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</si>
  <si>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</si>
  <si>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</si>
  <si>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</si>
  <si>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</si>
  <si>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</si>
  <si>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</si>
  <si>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</si>
  <si>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</si>
  <si>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</si>
  <si>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</si>
  <si>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</si>
  <si>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</si>
  <si>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</si>
  <si>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</si>
  <si>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</si>
  <si>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</si>
  <si>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</si>
  <si>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</si>
  <si>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</si>
  <si>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</si>
  <si>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</si>
  <si>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</si>
  <si>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</si>
  <si>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</si>
  <si>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</si>
  <si>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</si>
  <si>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</si>
  <si>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</si>
  <si>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</si>
  <si>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</si>
  <si>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</si>
  <si>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</si>
  <si>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</si>
  <si>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</si>
  <si>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</si>
  <si>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</si>
  <si>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</si>
  <si>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</si>
  <si>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</si>
  <si>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</si>
  <si>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</si>
  <si>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</si>
  <si>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</si>
  <si>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</si>
  <si>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</si>
  <si>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</si>
  <si>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</si>
  <si>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</si>
  <si>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</si>
  <si>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</si>
  <si>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</si>
  <si>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</si>
  <si>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</si>
  <si>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</si>
  <si>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</si>
  <si>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</si>
  <si>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</si>
  <si>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</si>
  <si>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</si>
  <si>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</si>
  <si>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</si>
  <si>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</si>
  <si>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</si>
  <si>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</si>
  <si>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</si>
  <si>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</si>
  <si>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</si>
  <si>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</si>
  <si>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</si>
  <si>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</si>
  <si>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</si>
  <si>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</si>
  <si>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</si>
  <si>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</si>
  <si>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</si>
  <si>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</si>
  <si>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</si>
  <si>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</si>
  <si>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</si>
  <si>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</si>
  <si>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</si>
  <si>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</si>
  <si>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</si>
  <si>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</si>
  <si>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</si>
  <si>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</si>
  <si>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</si>
  <si>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</si>
  <si>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</si>
  <si>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</si>
  <si>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</si>
  <si>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</si>
  <si>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</si>
  <si>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</si>
  <si>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</si>
  <si>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</si>
  <si>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</si>
  <si>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</si>
  <si>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</si>
  <si>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</si>
  <si>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</si>
  <si>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</si>
  <si>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</si>
  <si>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</si>
  <si>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</si>
  <si>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</si>
  <si>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</si>
  <si>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</si>
  <si>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</si>
  <si>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</si>
  <si>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</si>
  <si>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</si>
  <si>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</si>
  <si>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</si>
  <si>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</si>
  <si>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</si>
  <si>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</si>
  <si>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</si>
  <si>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</si>
  <si>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</si>
  <si>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</si>
  <si>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</si>
  <si>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</si>
  <si>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</si>
  <si>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</si>
  <si>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</si>
  <si>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</si>
  <si>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</si>
  <si>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</si>
  <si>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</si>
  <si>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</si>
  <si>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</si>
  <si>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</si>
  <si>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</si>
  <si>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</si>
  <si>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</si>
  <si>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</si>
  <si>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</si>
  <si>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</si>
  <si>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</si>
  <si>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</si>
  <si>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</si>
  <si>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</si>
  <si>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</si>
  <si>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</si>
  <si>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</si>
  <si>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</si>
  <si>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</si>
  <si>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</si>
  <si>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</si>
  <si>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</si>
  <si>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</si>
  <si>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</si>
  <si>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</si>
  <si>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</si>
  <si>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</si>
  <si>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</si>
  <si>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</si>
  <si>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</si>
  <si>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</si>
  <si>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</si>
  <si>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</si>
  <si>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</si>
  <si>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</si>
  <si>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</si>
  <si>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</si>
  <si>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</si>
  <si>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</si>
  <si>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</si>
  <si>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</si>
  <si>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</si>
  <si>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</si>
  <si>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</si>
  <si>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</si>
  <si>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</si>
  <si>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</si>
  <si>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</si>
  <si>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</si>
  <si>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</si>
  <si>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</si>
  <si>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</si>
  <si>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</si>
  <si>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</si>
  <si>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</si>
  <si>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</si>
  <si>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</si>
  <si>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</si>
  <si>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</si>
  <si>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</si>
  <si>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</si>
  <si>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</si>
  <si>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</si>
  <si>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</si>
  <si>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</si>
  <si>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</si>
  <si>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</si>
  <si>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</si>
  <si>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</si>
  <si>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</si>
  <si>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</si>
  <si>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</si>
  <si>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</si>
  <si>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</si>
  <si>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</si>
  <si>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</si>
  <si>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</si>
  <si>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</si>
  <si>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</si>
  <si>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</si>
  <si>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</si>
  <si>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</si>
  <si>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</si>
  <si>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</si>
  <si>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</si>
  <si>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</si>
  <si>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</si>
  <si>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</si>
  <si>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</si>
  <si>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</si>
  <si>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</si>
  <si>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</si>
  <si>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</si>
  <si>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</si>
  <si>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</si>
  <si>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</si>
  <si>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</si>
  <si>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</si>
  <si>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</si>
  <si>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</si>
  <si>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</si>
  <si>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</si>
  <si>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</si>
  <si>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</si>
  <si>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</si>
  <si>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</si>
  <si>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</si>
  <si>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</si>
  <si>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</si>
  <si>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</si>
  <si>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</si>
  <si>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</si>
  <si>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</si>
  <si>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</si>
  <si>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</si>
  <si>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</si>
  <si>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</si>
  <si>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</si>
  <si>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</si>
  <si>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</si>
  <si>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</si>
  <si>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</si>
  <si>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</si>
  <si>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</si>
  <si>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</si>
  <si>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</si>
  <si>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</si>
  <si>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</si>
  <si>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</si>
  <si>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</si>
  <si>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</si>
  <si>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</si>
  <si>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</si>
  <si>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</si>
  <si>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</si>
  <si>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</si>
  <si>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</si>
  <si>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</si>
  <si>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</si>
  <si>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</si>
  <si>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</si>
  <si>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</si>
  <si>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</si>
  <si>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</si>
  <si>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</si>
  <si>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</si>
  <si>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</si>
  <si>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</si>
  <si>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</si>
  <si>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</si>
  <si>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</si>
  <si>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</si>
  <si>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</si>
  <si>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</si>
  <si>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</si>
  <si>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</si>
  <si>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</si>
  <si>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</si>
  <si>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</si>
  <si>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</si>
  <si>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</si>
  <si>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</si>
  <si>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</si>
  <si>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</si>
  <si>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</si>
  <si>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</si>
  <si>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</si>
  <si>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</si>
  <si>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</si>
  <si>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</si>
  <si>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</si>
  <si>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</si>
  <si>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</si>
  <si>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</si>
  <si>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</si>
  <si>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</si>
  <si>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</si>
  <si>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</si>
  <si>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</si>
  <si>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</si>
  <si>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</si>
  <si>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</si>
  <si>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</si>
  <si>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</si>
  <si>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</si>
  <si>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</si>
  <si>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</si>
  <si>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</si>
  <si>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</si>
  <si>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</si>
  <si>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</si>
  <si>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</si>
  <si>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</si>
  <si>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</si>
  <si>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</si>
  <si>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</si>
  <si>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</si>
  <si>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</si>
  <si>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</si>
  <si>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</si>
  <si>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</si>
  <si>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</si>
  <si>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</si>
  <si>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</si>
  <si>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</si>
  <si>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</si>
  <si>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</si>
  <si>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</si>
  <si>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</si>
  <si>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</si>
  <si>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</si>
  <si>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</si>
  <si>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</si>
  <si>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</si>
  <si>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</si>
  <si>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</si>
  <si>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</si>
  <si>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</si>
  <si>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</si>
  <si>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</si>
  <si>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</si>
  <si>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</si>
  <si>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</si>
  <si>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</si>
  <si>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</si>
  <si>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</si>
  <si>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</si>
  <si>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</si>
  <si>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</si>
  <si>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</si>
  <si>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</si>
  <si>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</si>
  <si>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</si>
  <si>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</si>
  <si>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</si>
  <si>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</si>
  <si>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</si>
  <si>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</si>
  <si>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</si>
  <si>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</si>
  <si>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</si>
  <si>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</si>
  <si>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</si>
  <si>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</si>
  <si>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</si>
  <si>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</si>
  <si>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</si>
  <si>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</si>
  <si>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</si>
  <si>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</si>
  <si>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</si>
  <si>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</si>
  <si>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</si>
  <si>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</si>
  <si>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</si>
  <si>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</si>
  <si>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</si>
  <si>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</si>
  <si>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</si>
  <si>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</si>
  <si>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</si>
  <si>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</si>
  <si>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</si>
  <si>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</si>
  <si>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</si>
  <si>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</si>
  <si>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</si>
  <si>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</si>
  <si>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</si>
  <si>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</si>
  <si>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</si>
  <si>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</si>
  <si>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</si>
  <si>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</si>
  <si>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</si>
  <si>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</si>
  <si>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</si>
  <si>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</si>
  <si>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</si>
  <si>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</si>
  <si>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</si>
  <si>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</si>
  <si>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</si>
  <si>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</si>
  <si>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</si>
  <si>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</si>
  <si>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</si>
  <si>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</si>
  <si>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</si>
  <si>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</si>
  <si>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</si>
  <si>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</si>
  <si>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</si>
  <si>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</si>
  <si>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</si>
  <si>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</si>
  <si>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</si>
  <si>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</si>
  <si>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</si>
  <si>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</si>
  <si>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</si>
  <si>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</si>
  <si>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</si>
  <si>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</si>
  <si>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</si>
  <si>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</si>
  <si>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</si>
  <si>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</si>
  <si>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</si>
  <si>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</si>
  <si>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</si>
  <si>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</si>
  <si>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</si>
  <si>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</si>
  <si>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</si>
  <si>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</si>
  <si>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</si>
  <si>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</si>
  <si>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</si>
  <si>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</si>
  <si>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</si>
  <si>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</si>
  <si>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</si>
  <si>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</si>
  <si>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</si>
  <si>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</si>
  <si>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</si>
  <si>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</si>
  <si>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</si>
  <si>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</si>
  <si>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</si>
  <si>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</si>
  <si>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</si>
  <si>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</si>
  <si>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</si>
  <si>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</si>
  <si>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</si>
  <si>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</si>
  <si>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</si>
  <si>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</si>
  <si>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</si>
  <si>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</si>
  <si>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</si>
  <si>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</si>
  <si>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</si>
  <si>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</si>
  <si>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</si>
  <si>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</si>
  <si>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</si>
  <si>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</si>
  <si>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</si>
  <si>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</si>
  <si>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</si>
  <si>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</si>
  <si>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</si>
  <si>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</si>
  <si>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</si>
  <si>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</si>
  <si>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</si>
  <si>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</si>
  <si>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</si>
  <si>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</si>
  <si>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</si>
  <si>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</si>
  <si>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</si>
  <si>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</si>
  <si>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</si>
  <si>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</si>
  <si>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</si>
  <si>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</si>
  <si>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</si>
  <si>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</si>
  <si>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</si>
  <si>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</si>
  <si>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</si>
  <si>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</si>
  <si>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</si>
  <si>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</si>
  <si>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</si>
  <si>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</si>
  <si>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</si>
  <si>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</si>
  <si>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</si>
  <si>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</si>
  <si>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</si>
  <si>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</si>
  <si>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</si>
  <si>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</si>
  <si>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</si>
  <si>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</si>
  <si>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</si>
  <si>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</si>
  <si>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</si>
  <si>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</si>
  <si>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</si>
  <si>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</si>
  <si>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</si>
  <si>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</si>
  <si>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</si>
  <si>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</si>
  <si>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</si>
  <si>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</si>
  <si>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</si>
  <si>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</si>
  <si>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</si>
  <si>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</si>
  <si>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</si>
  <si>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</si>
  <si>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</si>
  <si>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</si>
  <si>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</si>
  <si>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</si>
  <si>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</si>
  <si>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</si>
  <si>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</si>
  <si>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</si>
  <si>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</si>
  <si>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</si>
  <si>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</si>
  <si>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</si>
  <si>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</si>
  <si>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</si>
  <si>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</si>
  <si>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</si>
  <si>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</si>
  <si>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</si>
  <si>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</si>
  <si>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</si>
  <si>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</si>
  <si>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</si>
  <si>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</si>
  <si>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</si>
  <si>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</si>
  <si>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</si>
  <si>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</si>
  <si>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</si>
  <si>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</si>
  <si>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</si>
  <si>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</si>
  <si>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</si>
  <si>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</si>
  <si>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</si>
  <si>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</si>
  <si>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</si>
  <si>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</si>
  <si>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</si>
  <si>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</si>
  <si>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</si>
  <si>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</si>
  <si>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</si>
  <si>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</si>
  <si>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</si>
  <si>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</si>
  <si>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</si>
  <si>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</si>
  <si>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</si>
  <si>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</si>
  <si>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</si>
  <si>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</si>
  <si>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</si>
  <si>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</si>
  <si>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</si>
  <si>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</si>
  <si>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</si>
  <si>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</si>
  <si>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</si>
  <si>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</si>
  <si>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</si>
  <si>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</si>
  <si>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</si>
  <si>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</si>
  <si>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</si>
  <si>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</si>
  <si>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</si>
  <si>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</si>
  <si>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</si>
  <si>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</si>
  <si>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</si>
  <si>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</si>
  <si>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</si>
  <si>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</si>
  <si>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</si>
  <si>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</si>
  <si>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</si>
  <si>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</si>
  <si>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</si>
  <si>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</si>
  <si>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</si>
  <si>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</si>
  <si>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</si>
  <si>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</si>
  <si>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</si>
  <si>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</si>
  <si>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</si>
  <si>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</si>
  <si>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</si>
  <si>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</si>
  <si>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</si>
  <si>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</si>
  <si>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</si>
  <si>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</si>
  <si>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</si>
  <si>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</si>
  <si>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</si>
  <si>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</si>
  <si>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</si>
  <si>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</si>
  <si>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</si>
  <si>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</si>
  <si>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</si>
  <si>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</si>
  <si>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</si>
  <si>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</si>
  <si>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</si>
  <si>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</si>
  <si>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</si>
  <si>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</si>
  <si>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</si>
  <si>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</si>
  <si>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</si>
  <si>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</si>
  <si>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</si>
  <si>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</si>
  <si>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</si>
  <si>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</si>
  <si>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</si>
  <si>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</si>
  <si>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</si>
  <si>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</si>
  <si>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</si>
  <si>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</si>
  <si>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</si>
  <si>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</si>
  <si>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</si>
  <si>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</si>
  <si>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</si>
  <si>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</si>
  <si>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</si>
  <si>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</si>
  <si>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</si>
  <si>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</si>
  <si>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</si>
  <si>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</si>
  <si>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</si>
  <si>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</si>
  <si>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</si>
  <si>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</si>
  <si>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</si>
  <si>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</si>
  <si>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</si>
  <si>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</si>
  <si>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</si>
  <si>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</si>
  <si>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</si>
  <si>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</si>
  <si>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</si>
  <si>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</si>
  <si>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</si>
  <si>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</si>
  <si>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</si>
  <si>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</si>
  <si>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</si>
  <si>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</si>
  <si>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</si>
  <si>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</si>
  <si>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</si>
  <si>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</si>
  <si>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</si>
  <si>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</si>
  <si>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</si>
  <si>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</si>
  <si>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</si>
  <si>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</si>
  <si>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</si>
  <si>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</si>
  <si>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</si>
  <si>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</si>
  <si>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</si>
  <si>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</si>
  <si>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</si>
  <si>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</si>
  <si>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</si>
  <si>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</si>
  <si>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</si>
  <si>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</si>
  <si>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</si>
  <si>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</si>
  <si>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</si>
  <si>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</si>
  <si>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</si>
  <si>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</si>
  <si>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</si>
  <si>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</si>
  <si>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</si>
  <si>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</si>
  <si>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</si>
  <si>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</si>
  <si>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</si>
  <si>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</si>
  <si>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</si>
  <si>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</si>
  <si>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</si>
  <si>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</si>
  <si>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</si>
  <si>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</si>
  <si>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</si>
  <si>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</si>
  <si>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</si>
  <si>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</si>
  <si>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</si>
  <si>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</si>
  <si>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</si>
  <si>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</si>
  <si>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</si>
  <si>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</si>
  <si>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</si>
  <si>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</si>
  <si>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</si>
  <si>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</si>
  <si>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</si>
  <si>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</si>
  <si>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</si>
  <si>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</si>
  <si>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</si>
  <si>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</si>
  <si>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</si>
  <si>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</si>
  <si>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</si>
  <si>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</si>
  <si>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</si>
  <si>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</si>
  <si>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</si>
  <si>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</si>
  <si>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</si>
  <si>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</si>
  <si>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</si>
  <si>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</si>
  <si>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</si>
  <si>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</si>
  <si>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</si>
  <si>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</si>
  <si>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</si>
  <si>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</si>
  <si>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</si>
  <si>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</si>
  <si>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</si>
  <si>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</si>
  <si>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</si>
  <si>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</si>
  <si>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</si>
  <si>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</si>
  <si>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</si>
  <si>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</si>
  <si>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</si>
  <si>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</si>
  <si>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</si>
  <si>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</si>
  <si>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</si>
  <si>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</si>
  <si>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</si>
  <si>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</si>
  <si>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</si>
  <si>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</si>
  <si>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</si>
  <si>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</si>
  <si>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</si>
  <si>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</si>
  <si>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</si>
  <si>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</si>
  <si>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</si>
  <si>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</si>
  <si>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</si>
  <si>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</si>
  <si>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</si>
  <si>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</si>
  <si>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</si>
  <si>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</si>
  <si>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</si>
  <si>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</si>
  <si>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</si>
  <si>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</si>
  <si>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</si>
  <si>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</si>
  <si>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</si>
  <si>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</si>
  <si>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</si>
  <si>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</si>
  <si>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</si>
  <si>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</si>
  <si>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</si>
  <si>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</si>
  <si>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</si>
  <si>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</si>
  <si>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</si>
  <si>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</si>
  <si>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</si>
  <si>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</si>
  <si>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</si>
  <si>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</si>
  <si>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</si>
  <si>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</si>
  <si>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</si>
  <si>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</si>
  <si>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</si>
  <si>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</si>
  <si>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</si>
  <si>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</si>
  <si>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</si>
  <si>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</si>
  <si>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</si>
  <si>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</si>
  <si>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</si>
  <si>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</si>
  <si>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</si>
  <si>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</si>
  <si>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</si>
  <si>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</si>
  <si>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</si>
  <si>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</si>
  <si>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</si>
  <si>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</si>
  <si>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</si>
  <si>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</si>
  <si>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</si>
  <si>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</si>
  <si>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</si>
  <si>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</si>
  <si>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</si>
  <si>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</si>
  <si>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</si>
  <si>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</si>
  <si>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</si>
  <si>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</si>
  <si>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</si>
  <si>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</si>
  <si>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</si>
  <si>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</si>
  <si>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</si>
  <si>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</si>
  <si>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</si>
  <si>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</si>
  <si>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</si>
  <si>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</si>
  <si>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</si>
  <si>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</si>
  <si>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</si>
  <si>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</si>
  <si>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</si>
  <si>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</si>
  <si>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</si>
  <si>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</si>
  <si>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</si>
  <si>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</si>
  <si>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</si>
  <si>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</si>
  <si>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</si>
  <si>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</si>
  <si>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</si>
  <si>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</si>
  <si>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</si>
  <si>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</si>
  <si>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</si>
  <si>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</si>
  <si>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</si>
  <si>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</si>
  <si>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</si>
  <si>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</si>
  <si>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</si>
  <si>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</si>
  <si>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</si>
  <si>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</si>
  <si>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</si>
  <si>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</si>
  <si>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</si>
  <si>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</si>
  <si>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</si>
  <si>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</si>
  <si>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</si>
  <si>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</si>
  <si>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</si>
  <si>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</si>
  <si>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</si>
  <si>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</si>
  <si>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</si>
  <si>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</si>
  <si>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</si>
  <si>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</si>
  <si>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</si>
  <si>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</si>
  <si>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</si>
  <si>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</si>
  <si>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</si>
  <si>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</si>
  <si>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</si>
  <si>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</si>
  <si>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</si>
  <si>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</si>
  <si>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</si>
  <si>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</si>
  <si>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</si>
  <si>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</si>
  <si>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</si>
  <si>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</si>
  <si>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</si>
  <si>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</si>
  <si>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</si>
  <si>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</si>
  <si>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</si>
  <si>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</si>
  <si>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</si>
  <si>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</si>
  <si>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</si>
  <si>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</si>
  <si>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</si>
  <si>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</si>
  <si>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</si>
  <si>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</si>
  <si>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</si>
  <si>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</si>
  <si>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</si>
  <si>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</si>
  <si>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</si>
  <si>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</si>
  <si>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</si>
  <si>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</si>
  <si>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</si>
  <si>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</si>
  <si>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</si>
  <si>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</si>
  <si>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</si>
  <si>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</si>
  <si>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</si>
  <si>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</si>
  <si>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</si>
  <si>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</si>
  <si>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</si>
  <si>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</si>
  <si>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</si>
  <si>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</si>
  <si>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</si>
  <si>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</si>
  <si>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</si>
  <si>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</si>
  <si>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</si>
  <si>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</si>
  <si>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</si>
  <si>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</si>
  <si>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</si>
  <si>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</si>
  <si>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</si>
  <si>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</si>
  <si>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</si>
  <si>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</si>
  <si>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</si>
  <si>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</si>
  <si>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</si>
  <si>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</si>
  <si>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</si>
  <si>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</si>
  <si>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</si>
  <si>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</si>
  <si>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</si>
  <si>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</si>
  <si>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</si>
  <si>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</si>
  <si>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</si>
  <si>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</si>
  <si>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</si>
  <si>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</si>
  <si>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</si>
  <si>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</si>
  <si>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</si>
  <si>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</si>
  <si>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</si>
  <si>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</si>
  <si>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</si>
  <si>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</si>
  <si>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</si>
  <si>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</si>
  <si>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</si>
  <si>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</si>
  <si>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</si>
  <si>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</si>
  <si>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</si>
  <si>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</si>
  <si>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</si>
  <si>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</si>
  <si>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</si>
  <si>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</si>
  <si>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</si>
  <si>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</si>
  <si>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</si>
  <si>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</si>
  <si>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</si>
  <si>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</si>
  <si>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</si>
  <si>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</si>
  <si>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</si>
  <si>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</si>
  <si>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</si>
  <si>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</si>
  <si>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</si>
  <si>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</si>
  <si>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</si>
  <si>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</si>
  <si>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</si>
  <si>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</si>
  <si>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</si>
  <si>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</si>
  <si>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</si>
  <si>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</si>
  <si>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</si>
  <si>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</si>
  <si>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</si>
  <si>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</si>
  <si>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</si>
  <si>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</si>
  <si>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</si>
  <si>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</si>
  <si>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</si>
  <si>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</si>
  <si>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</si>
  <si>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</si>
  <si>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</si>
  <si>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</si>
  <si>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</si>
  <si>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</si>
  <si>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</si>
  <si>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</si>
  <si>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</si>
  <si>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</si>
  <si>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</si>
  <si>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</si>
  <si>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</si>
  <si>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</si>
  <si>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</si>
  <si>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</si>
  <si>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</si>
  <si>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</si>
  <si>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</si>
  <si>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</si>
  <si>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</si>
  <si>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</si>
  <si>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</si>
  <si>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</si>
  <si>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</si>
  <si>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</si>
  <si>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</si>
  <si>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</si>
  <si>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</si>
  <si>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</si>
  <si>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</si>
  <si>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</si>
  <si>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</si>
  <si>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</si>
  <si>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</si>
  <si>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</si>
  <si>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</si>
  <si>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</si>
  <si>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</si>
  <si>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</si>
  <si>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</si>
  <si>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</si>
  <si>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</si>
  <si>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</si>
  <si>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</si>
  <si>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</si>
  <si>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</si>
  <si>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</si>
  <si>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</si>
  <si>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</si>
  <si>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</si>
  <si>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</si>
  <si>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</si>
  <si>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</si>
  <si>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</si>
  <si>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</si>
  <si>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</si>
  <si>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</si>
  <si>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</si>
  <si>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</si>
  <si>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</si>
  <si>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</si>
  <si>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</si>
  <si>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</si>
  <si>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</si>
  <si>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</si>
  <si>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</si>
  <si>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</si>
  <si>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</si>
  <si>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</si>
  <si>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</si>
  <si>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</si>
  <si>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</si>
  <si>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</si>
  <si>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</si>
  <si>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</si>
  <si>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</si>
  <si>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</si>
  <si>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</si>
  <si>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</si>
  <si>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</si>
  <si>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</si>
  <si>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</si>
  <si>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</si>
  <si>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</si>
  <si>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</si>
  <si>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</si>
  <si>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</si>
  <si>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</si>
  <si>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</si>
  <si>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</si>
  <si>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</si>
  <si>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</si>
  <si>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</si>
  <si>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</si>
  <si>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</si>
  <si>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</si>
  <si>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</si>
  <si>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</si>
  <si>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</si>
  <si>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</si>
  <si>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</si>
  <si>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</si>
  <si>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</si>
  <si>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</si>
  <si>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</si>
  <si>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</si>
  <si>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</si>
  <si>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</si>
  <si>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</si>
  <si>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</si>
  <si>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</si>
  <si>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</si>
  <si>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</si>
  <si>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</si>
  <si>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</si>
  <si>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</si>
  <si>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</si>
  <si>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</si>
  <si>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</si>
  <si>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</si>
  <si>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</si>
  <si>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</si>
  <si>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</si>
  <si>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</si>
  <si>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</si>
  <si>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</si>
  <si>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</si>
  <si>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</si>
  <si>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</si>
  <si>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</si>
  <si>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</si>
  <si>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</si>
  <si>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</si>
  <si>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</si>
  <si>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</si>
  <si>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</si>
  <si>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</si>
  <si>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</si>
  <si>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</si>
  <si>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</si>
  <si>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</si>
  <si>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</si>
  <si>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</si>
  <si>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</si>
  <si>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</si>
  <si>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</si>
  <si>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</si>
  <si>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</si>
  <si>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</si>
  <si>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</si>
  <si>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</si>
  <si>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</si>
  <si>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</si>
  <si>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</si>
  <si>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</si>
  <si>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</si>
  <si>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</si>
  <si>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</si>
  <si>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</si>
  <si>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</si>
  <si>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</si>
  <si>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</si>
  <si>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</si>
  <si>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</si>
  <si>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</si>
  <si>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</si>
  <si>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</si>
  <si>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</si>
  <si>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</si>
  <si>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</si>
  <si>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</si>
  <si>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</si>
  <si>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</si>
  <si>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</si>
  <si>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</si>
  <si>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</si>
  <si>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</si>
  <si>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</si>
  <si>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</si>
  <si>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</si>
  <si>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</si>
  <si>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</si>
  <si>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</si>
  <si>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</si>
  <si>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</si>
  <si>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</si>
  <si>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</si>
  <si>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</si>
  <si>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</si>
  <si>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</si>
  <si>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</si>
  <si>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</si>
  <si>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</si>
  <si>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</si>
  <si>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</si>
  <si>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</si>
  <si>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</si>
  <si>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</si>
  <si>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</si>
  <si>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</si>
  <si>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</si>
  <si>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</si>
  <si>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</si>
  <si>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</si>
  <si>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</si>
  <si>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</si>
  <si>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</si>
  <si>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</si>
  <si>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</si>
  <si>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</si>
  <si>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</si>
  <si>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</si>
  <si>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</si>
  <si>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</si>
  <si>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</si>
  <si>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</si>
  <si>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</si>
  <si>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</si>
  <si>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</si>
  <si>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</si>
  <si>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</si>
  <si>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</si>
  <si>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</si>
  <si>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</si>
  <si>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</si>
  <si>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</si>
  <si>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</si>
  <si>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</si>
  <si>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</si>
  <si>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</si>
  <si>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</si>
  <si>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</si>
  <si>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</si>
  <si>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</si>
  <si>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</si>
  <si>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</si>
  <si>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</si>
  <si>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</si>
  <si>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</si>
  <si>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</si>
  <si>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</si>
  <si>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</si>
  <si>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</si>
  <si>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</si>
  <si>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</si>
  <si>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</si>
  <si>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</si>
  <si>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</si>
  <si>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</si>
  <si>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</si>
  <si>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</si>
  <si>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</si>
  <si>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</si>
  <si>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</si>
  <si>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</si>
  <si>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</si>
  <si>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</si>
  <si>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</si>
  <si>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</si>
  <si>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</si>
  <si>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</si>
  <si>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</si>
  <si>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</si>
  <si>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</si>
  <si>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</si>
  <si>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</si>
  <si>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</si>
  <si>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</si>
  <si>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</si>
  <si>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</si>
  <si>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</si>
  <si>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</si>
  <si>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</si>
  <si>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</si>
  <si>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</si>
  <si>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</si>
  <si>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</si>
  <si>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</si>
  <si>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</si>
  <si>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</si>
  <si>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</si>
  <si>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</si>
  <si>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</si>
  <si>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</si>
  <si>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</si>
  <si>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</si>
  <si>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</si>
  <si>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</si>
  <si>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</si>
  <si>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</si>
  <si>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</si>
  <si>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</si>
  <si>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</si>
  <si>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</si>
  <si>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</si>
  <si>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</si>
  <si>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</si>
  <si>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</si>
  <si>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</si>
  <si>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</si>
  <si>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</si>
  <si>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</si>
  <si>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</si>
  <si>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</si>
  <si>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</si>
  <si>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</si>
  <si>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</si>
  <si>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</si>
  <si>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</si>
  <si>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</si>
  <si>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</si>
  <si>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</si>
  <si>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</si>
  <si>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</si>
  <si>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</si>
  <si>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</si>
  <si>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</si>
  <si>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</si>
  <si>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</si>
  <si>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</si>
  <si>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</si>
  <si>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</si>
  <si>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</si>
  <si>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</si>
  <si>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</si>
  <si>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</si>
  <si>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</si>
  <si>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</si>
  <si>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</si>
  <si>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</si>
  <si>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</si>
  <si>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</si>
  <si>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</si>
  <si>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</si>
  <si>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</si>
  <si>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</si>
  <si>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</si>
  <si>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</si>
  <si>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</si>
  <si>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</si>
  <si>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</si>
  <si>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</si>
  <si>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</si>
  <si>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</si>
  <si>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</si>
  <si>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</si>
  <si>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</si>
  <si>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</si>
  <si>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</si>
  <si>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</si>
  <si>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</si>
  <si>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</si>
  <si>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</si>
  <si>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</si>
  <si>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</si>
  <si>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</si>
  <si>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</si>
  <si>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</si>
  <si>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</si>
  <si>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</si>
  <si>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</si>
  <si>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</si>
  <si>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</si>
  <si>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</si>
  <si>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</si>
  <si>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</si>
  <si>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</si>
  <si>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</si>
  <si>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</si>
  <si>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</si>
  <si>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</si>
  <si>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</si>
  <si>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</si>
  <si>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</si>
  <si>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</si>
  <si>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</si>
  <si>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</si>
  <si>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</si>
  <si>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</si>
  <si>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</si>
  <si>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</si>
  <si>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</si>
  <si>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</si>
  <si>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</si>
  <si>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</si>
  <si>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</si>
  <si>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</si>
  <si>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</si>
  <si>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</si>
  <si>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</si>
  <si>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</si>
  <si>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</si>
  <si>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</si>
  <si>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</si>
  <si>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</si>
  <si>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</si>
  <si>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</si>
  <si>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</si>
  <si>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</si>
  <si>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</si>
  <si>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</si>
  <si>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</si>
  <si>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</si>
  <si>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</si>
  <si>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</si>
  <si>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</si>
  <si>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</si>
  <si>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</si>
  <si>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</si>
  <si>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</si>
  <si>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</si>
  <si>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</si>
  <si>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</si>
  <si>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</si>
  <si>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</si>
  <si>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</si>
  <si>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</si>
  <si>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</si>
  <si>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</si>
  <si>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</si>
  <si>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</si>
  <si>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</si>
  <si>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</si>
  <si>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</si>
  <si>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</si>
  <si>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</si>
  <si>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</si>
  <si>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</si>
  <si>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</si>
  <si>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</si>
  <si>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</si>
  <si>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</si>
  <si>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</si>
  <si>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</si>
  <si>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</si>
  <si>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</si>
  <si>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</si>
  <si>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</si>
  <si>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</si>
  <si>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</si>
  <si>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</si>
  <si>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</si>
  <si>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</si>
  <si>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</si>
  <si>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</si>
  <si>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</si>
  <si>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</si>
  <si>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</si>
  <si>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</si>
  <si>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</si>
  <si>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</si>
  <si>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</si>
  <si>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</si>
  <si>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</si>
  <si>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</si>
  <si>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</si>
  <si>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</si>
  <si>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</si>
  <si>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</si>
  <si>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</si>
  <si>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</si>
  <si>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</si>
  <si>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</si>
  <si>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</si>
  <si>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</si>
  <si>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</si>
  <si>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</si>
  <si>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</si>
  <si>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</si>
  <si>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</si>
  <si>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</si>
  <si>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</si>
  <si>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</si>
  <si>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</si>
  <si>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</si>
  <si>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</si>
  <si>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</si>
  <si>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</si>
  <si>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</si>
  <si>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</si>
  <si>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</si>
  <si>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</si>
  <si>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</si>
  <si>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</si>
  <si>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</si>
  <si>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</si>
  <si>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</si>
  <si>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</si>
  <si>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</si>
  <si>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</si>
  <si>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</si>
  <si>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</si>
  <si>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</si>
  <si>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</si>
  <si>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</si>
  <si>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</si>
  <si>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</si>
  <si>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</si>
  <si>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</si>
  <si>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</si>
  <si>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</si>
  <si>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</si>
  <si>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</si>
  <si>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</si>
  <si>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</si>
  <si>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</si>
  <si>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</si>
  <si>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</si>
  <si>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</si>
  <si>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</si>
  <si>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</si>
  <si>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</si>
  <si>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</si>
  <si>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</si>
  <si>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</si>
  <si>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</si>
  <si>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</si>
  <si>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</si>
  <si>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</si>
  <si>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</si>
  <si>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</si>
  <si>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</si>
  <si>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</si>
  <si>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</si>
  <si>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</si>
  <si>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</si>
  <si>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</si>
  <si>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</si>
  <si>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</si>
  <si>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</si>
  <si>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</si>
  <si>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</si>
  <si>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</si>
  <si>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</si>
  <si>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</si>
  <si>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</si>
  <si>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</si>
  <si>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</si>
  <si>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</si>
  <si>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</si>
  <si>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</si>
  <si>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</si>
  <si>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</si>
  <si>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</si>
  <si>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</si>
  <si>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</si>
  <si>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</si>
  <si>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</si>
  <si>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</si>
  <si>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</si>
  <si>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</si>
  <si>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</si>
  <si>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</si>
  <si>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</si>
  <si>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</si>
  <si>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</si>
  <si>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</si>
  <si>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</si>
  <si>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</si>
  <si>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</si>
  <si>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</si>
  <si>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</si>
  <si>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</si>
  <si>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</si>
  <si>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</si>
  <si>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</si>
  <si>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</si>
  <si>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</si>
  <si>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</si>
  <si>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</si>
  <si>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</si>
  <si>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</si>
  <si>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</si>
  <si>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</si>
  <si>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</si>
  <si>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</si>
  <si>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</si>
  <si>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</si>
  <si>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</si>
  <si>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</si>
  <si>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</si>
  <si>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</si>
  <si>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</si>
  <si>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</si>
  <si>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</si>
  <si>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</si>
  <si>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</si>
  <si>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</si>
  <si>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</si>
  <si>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</si>
  <si>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</si>
  <si>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</si>
  <si>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</si>
  <si>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</si>
  <si>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</si>
  <si>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</si>
  <si>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</si>
  <si>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</si>
  <si>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</si>
  <si>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</si>
  <si>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</si>
  <si>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</si>
  <si>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</si>
  <si>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</si>
  <si>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</si>
  <si>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</si>
  <si>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</si>
  <si>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</si>
  <si>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</si>
  <si>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</si>
  <si>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</si>
  <si>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</si>
  <si>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</si>
  <si>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</si>
  <si>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</si>
  <si>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</si>
  <si>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</si>
  <si>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</si>
  <si>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</si>
  <si>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</si>
  <si>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</si>
  <si>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</si>
  <si>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</si>
  <si>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</si>
  <si>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</si>
  <si>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</si>
  <si>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</si>
  <si>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</si>
  <si>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</si>
  <si>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</si>
  <si>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</si>
  <si>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</si>
  <si>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</si>
  <si>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</si>
  <si>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</si>
  <si>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</si>
  <si>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</si>
  <si>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</si>
  <si>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</si>
  <si>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</si>
  <si>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</si>
  <si>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</si>
  <si>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</si>
  <si>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</si>
  <si>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</si>
  <si>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</si>
  <si>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</si>
  <si>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</si>
  <si>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</si>
  <si>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</si>
  <si>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</si>
  <si>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</si>
  <si>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</si>
  <si>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</si>
  <si>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</si>
  <si>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</si>
  <si>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</si>
  <si>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</si>
  <si>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</si>
  <si>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</si>
  <si>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</si>
  <si>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</si>
  <si>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</si>
  <si>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</si>
  <si>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</si>
  <si>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</si>
  <si>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</si>
  <si>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</si>
  <si>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</si>
  <si>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</si>
  <si>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</si>
  <si>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</si>
  <si>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</si>
  <si>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</si>
  <si>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</si>
  <si>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</si>
  <si>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</si>
  <si>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</si>
  <si>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</si>
  <si>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</si>
  <si>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</si>
  <si>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</si>
  <si>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</si>
  <si>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</si>
  <si>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</si>
  <si>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</si>
  <si>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</si>
  <si>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</si>
  <si>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</si>
  <si>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</si>
  <si>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</si>
  <si>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</si>
  <si>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</si>
  <si>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</si>
  <si>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</si>
  <si>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</si>
  <si>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</si>
  <si>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</si>
  <si>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</si>
  <si>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</si>
  <si>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</si>
  <si>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</si>
  <si>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</si>
  <si>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</si>
  <si>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</si>
  <si>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</si>
  <si>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</si>
  <si>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</si>
  <si>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</si>
  <si>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</si>
  <si>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</si>
  <si>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</si>
  <si>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</si>
  <si>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</si>
  <si>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</si>
  <si>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</si>
  <si>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</si>
  <si>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</si>
  <si>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</si>
  <si>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</si>
  <si>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</si>
  <si>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</si>
  <si>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</si>
  <si>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</si>
  <si>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</si>
  <si>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</si>
  <si>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</si>
  <si>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</si>
  <si>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</si>
  <si>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</si>
  <si>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</si>
  <si>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</si>
  <si>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</si>
  <si>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</si>
  <si>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</si>
  <si>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</si>
  <si>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</si>
  <si>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</si>
  <si>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</si>
  <si>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</si>
  <si>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</si>
  <si>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</si>
  <si>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</si>
  <si>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</si>
  <si>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</si>
  <si>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</si>
  <si>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</si>
  <si>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</si>
  <si>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</si>
  <si>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</si>
  <si>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</si>
  <si>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</si>
  <si>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</si>
  <si>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</si>
  <si>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</si>
  <si>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</si>
  <si>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</si>
  <si>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</si>
  <si>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</si>
  <si>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</si>
  <si>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</si>
  <si>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</si>
  <si>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</si>
  <si>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</si>
  <si>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</si>
  <si>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</si>
  <si>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</si>
  <si>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</si>
  <si>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</si>
  <si>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</si>
  <si>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</si>
  <si>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</si>
  <si>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</si>
  <si>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</si>
  <si>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</si>
  <si>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</si>
  <si>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</si>
  <si>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</si>
  <si>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</si>
  <si>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</si>
  <si>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</si>
  <si>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</si>
  <si>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</si>
  <si>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</si>
  <si>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</si>
  <si>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</si>
  <si>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</si>
  <si>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</si>
  <si>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</si>
  <si>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</si>
  <si>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</si>
  <si>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</si>
  <si>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</si>
  <si>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</si>
  <si>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</si>
  <si>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</si>
  <si>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</si>
  <si>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</si>
  <si>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</si>
  <si>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</si>
  <si>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</si>
  <si>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</si>
  <si>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</si>
  <si>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</si>
  <si>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</si>
  <si>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</si>
  <si>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</si>
  <si>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</si>
  <si>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</si>
  <si>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</si>
  <si>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</si>
  <si>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</si>
  <si>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</si>
  <si>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</si>
  <si>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</si>
  <si>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</si>
  <si>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</si>
  <si>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</si>
  <si>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</si>
  <si>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</si>
  <si>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</si>
  <si>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</si>
  <si>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</si>
  <si>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</si>
  <si>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</si>
  <si>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</si>
  <si>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</si>
  <si>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</si>
  <si>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</si>
  <si>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</si>
  <si>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</si>
  <si>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</si>
  <si>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</si>
  <si>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</si>
  <si>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</si>
  <si>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</si>
  <si>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</si>
  <si>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</si>
  <si>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</si>
  <si>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</si>
  <si>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</si>
  <si>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</si>
  <si>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</si>
  <si>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</si>
  <si>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</si>
  <si>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</si>
  <si>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</si>
  <si>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</si>
  <si>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</si>
  <si>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</si>
  <si>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</si>
  <si>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</si>
  <si>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</si>
  <si>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</si>
  <si>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</si>
  <si>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</si>
  <si>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</si>
  <si>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</si>
  <si>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</si>
  <si>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</si>
  <si>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</si>
  <si>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</si>
  <si>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</si>
  <si>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</si>
  <si>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</si>
  <si>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</si>
  <si>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</si>
  <si>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</si>
  <si>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</si>
  <si>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</si>
  <si>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</si>
  <si>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</si>
  <si>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</si>
  <si>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</si>
  <si>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</si>
  <si>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</si>
  <si>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</si>
  <si>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</si>
  <si>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</si>
  <si>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</si>
  <si>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</si>
  <si>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</si>
  <si>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</si>
  <si>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</si>
  <si>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</si>
  <si>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</si>
  <si>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</si>
  <si>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</si>
  <si>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</si>
  <si>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</si>
  <si>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</si>
  <si>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</si>
  <si>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</si>
  <si>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</si>
  <si>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</si>
  <si>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</si>
  <si>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</si>
  <si>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</si>
  <si>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</si>
  <si>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</si>
  <si>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</si>
  <si>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</si>
  <si>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</si>
  <si>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</si>
  <si>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</si>
  <si>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</si>
  <si>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</si>
  <si>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</si>
  <si>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</si>
  <si>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</si>
  <si>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</si>
  <si>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</si>
  <si>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</si>
  <si>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</si>
  <si>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</si>
  <si>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</si>
  <si>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</si>
  <si>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</si>
  <si>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</si>
  <si>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</si>
  <si>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</si>
  <si>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</si>
  <si>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</si>
  <si>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</si>
  <si>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</si>
  <si>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</si>
  <si>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</si>
  <si>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</si>
  <si>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</si>
  <si>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</si>
  <si>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</si>
  <si>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</si>
  <si>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</si>
  <si>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</si>
  <si>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</si>
  <si>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</si>
  <si>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</si>
  <si>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</si>
  <si>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</si>
  <si>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</si>
  <si>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</si>
  <si>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</si>
  <si>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</si>
  <si>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</si>
  <si>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</si>
  <si>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</si>
  <si>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</si>
  <si>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</si>
  <si>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</si>
  <si>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</si>
  <si>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</si>
  <si>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</si>
  <si>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</si>
  <si>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</si>
  <si>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</si>
  <si>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</si>
  <si>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</si>
  <si>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</si>
  <si>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</si>
  <si>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</si>
  <si>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</si>
  <si>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</si>
  <si>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</si>
  <si>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</si>
  <si>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</si>
  <si>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</si>
  <si>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</si>
  <si>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</si>
  <si>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</si>
  <si>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</si>
  <si>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</si>
  <si>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</si>
  <si>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</si>
  <si>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</si>
  <si>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</si>
  <si>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</si>
  <si>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</si>
  <si>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</si>
  <si>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</si>
  <si>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</si>
  <si>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</si>
  <si>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</si>
  <si>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</si>
  <si>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</si>
  <si>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</si>
  <si>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</si>
  <si>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</si>
  <si>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</si>
  <si>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</si>
  <si>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</si>
  <si>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</si>
  <si>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</si>
  <si>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</si>
  <si>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</si>
  <si>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</si>
  <si>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</si>
  <si>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</si>
  <si>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</si>
  <si>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</si>
  <si>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</si>
  <si>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</si>
  <si>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</si>
  <si>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</si>
  <si>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</si>
  <si>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</si>
  <si>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</si>
  <si>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</si>
  <si>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</si>
  <si>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</si>
  <si>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</si>
  <si>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</si>
  <si>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</si>
  <si>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</si>
  <si>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</si>
  <si>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</si>
  <si>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</si>
  <si>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</si>
  <si>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</si>
  <si>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</si>
  <si>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</si>
  <si>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</si>
  <si>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</si>
  <si>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</si>
  <si>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</si>
  <si>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</si>
  <si>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</si>
  <si>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</si>
  <si>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</si>
  <si>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</si>
  <si>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</si>
  <si>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</si>
  <si>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</si>
  <si>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</si>
  <si>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</si>
  <si>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</si>
  <si>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</si>
  <si>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</si>
  <si>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</si>
  <si>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</si>
  <si>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</si>
  <si>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</si>
  <si>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</si>
  <si>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</si>
  <si>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</si>
  <si>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</si>
  <si>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</si>
  <si>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</si>
  <si>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</si>
  <si>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</si>
  <si>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</si>
  <si>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</si>
  <si>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</si>
  <si>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</si>
  <si>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</si>
  <si>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</si>
  <si>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</si>
  <si>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</si>
  <si>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</si>
  <si>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</si>
  <si>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</si>
  <si>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</si>
  <si>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</si>
  <si>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</si>
  <si>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</si>
  <si>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</si>
  <si>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</si>
  <si>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</si>
  <si>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</si>
  <si>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</si>
  <si>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</si>
  <si>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</si>
  <si>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</si>
  <si>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</si>
  <si>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</si>
  <si>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</si>
  <si>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</si>
  <si>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</si>
  <si>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</si>
  <si>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</si>
  <si>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</si>
  <si>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</si>
  <si>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</si>
  <si>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</si>
  <si>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</si>
  <si>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</si>
  <si>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</si>
  <si>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</si>
  <si>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</si>
  <si>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</si>
  <si>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</si>
  <si>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</si>
  <si>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</si>
  <si>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</si>
  <si>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</si>
  <si>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</si>
  <si>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</si>
  <si>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</si>
  <si>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</si>
  <si>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</si>
  <si>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</si>
  <si>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</si>
  <si>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</si>
  <si>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</si>
  <si>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</si>
  <si>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</si>
  <si>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</si>
  <si>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</si>
  <si>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</si>
  <si>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</si>
  <si>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</si>
  <si>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</si>
  <si>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</si>
  <si>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</si>
  <si>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</si>
  <si>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</si>
  <si>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</si>
  <si>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</si>
  <si>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</si>
  <si>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</si>
  <si>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</si>
  <si>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</si>
  <si>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</si>
  <si>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</si>
  <si>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</si>
  <si>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</si>
  <si>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</si>
  <si>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</si>
  <si>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</si>
  <si>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</si>
  <si>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</si>
  <si>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</si>
  <si>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</si>
  <si>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</si>
  <si>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</si>
  <si>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</si>
  <si>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</si>
  <si>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</si>
  <si>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</si>
  <si>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</si>
  <si>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</si>
  <si>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</si>
  <si>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</si>
  <si>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</si>
  <si>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</si>
  <si>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</si>
  <si>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</si>
  <si>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</si>
  <si>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</si>
  <si>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</si>
  <si>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</si>
  <si>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</si>
  <si>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</si>
  <si>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</si>
  <si>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</si>
  <si>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</si>
  <si>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</si>
  <si>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</si>
  <si>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</si>
  <si>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</si>
  <si>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</si>
  <si>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</si>
  <si>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</si>
  <si>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</si>
  <si>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</si>
  <si>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</si>
  <si>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</si>
  <si>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</si>
  <si>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</si>
  <si>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</si>
  <si>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</si>
  <si>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</si>
  <si>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</si>
  <si>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</si>
  <si>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</si>
  <si>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</si>
  <si>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</si>
  <si>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</si>
  <si>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</si>
  <si>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</si>
  <si>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</si>
  <si>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</si>
  <si>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</si>
  <si>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</si>
  <si>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</si>
  <si>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</si>
  <si>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</si>
  <si>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</si>
  <si>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</si>
  <si>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</si>
  <si>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</si>
  <si>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</si>
  <si>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</si>
  <si>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</si>
  <si>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</si>
  <si>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</si>
  <si>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</si>
  <si>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</si>
  <si>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</si>
  <si>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</si>
  <si>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</si>
  <si>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</si>
  <si>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</si>
  <si>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</si>
  <si>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</si>
  <si>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</si>
  <si>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</si>
  <si>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</si>
  <si>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</si>
  <si>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</si>
  <si>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</si>
  <si>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</si>
  <si>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</si>
  <si>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</si>
  <si>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</si>
  <si>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</si>
  <si>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</si>
  <si>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</si>
  <si>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</si>
  <si>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</si>
  <si>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</si>
  <si>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</si>
  <si>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</si>
  <si>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</si>
  <si>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</si>
  <si>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</si>
  <si>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</si>
  <si>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</si>
  <si>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</si>
  <si>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</si>
  <si>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</si>
  <si>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</si>
  <si>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</si>
  <si>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</si>
  <si>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</si>
  <si>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</si>
  <si>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</si>
  <si>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</si>
  <si>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</si>
  <si>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</si>
  <si>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</si>
  <si>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</si>
  <si>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</si>
  <si>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</si>
  <si>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</si>
  <si>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</si>
  <si>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</si>
  <si>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</si>
  <si>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</si>
  <si>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</si>
  <si>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</si>
  <si>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</si>
  <si>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</si>
  <si>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</si>
  <si>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</si>
  <si>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</si>
  <si>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</si>
  <si>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</si>
  <si>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</si>
  <si>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</si>
  <si>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</si>
  <si>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</si>
  <si>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</si>
  <si>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</si>
  <si>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</si>
  <si>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</si>
  <si>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</si>
  <si>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</si>
  <si>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</si>
  <si>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</si>
  <si>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</si>
  <si>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</si>
  <si>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</si>
  <si>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</si>
  <si>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</si>
  <si>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</si>
  <si>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</si>
  <si>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</si>
  <si>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</si>
  <si>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</si>
  <si>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</si>
  <si>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</si>
  <si>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</si>
  <si>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</si>
  <si>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</si>
  <si>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</si>
  <si>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</si>
  <si>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</si>
  <si>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</si>
  <si>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</si>
  <si>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</si>
  <si>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</si>
  <si>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</si>
  <si>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</si>
  <si>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</si>
  <si>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</si>
  <si>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</si>
  <si>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</si>
  <si>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</si>
  <si>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</si>
  <si>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</si>
  <si>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</si>
  <si>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</si>
  <si>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</si>
  <si>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</si>
  <si>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</si>
  <si>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</si>
  <si>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</si>
  <si>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</si>
  <si>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</si>
  <si>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</si>
  <si>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</si>
  <si>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</si>
  <si>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</si>
  <si>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</si>
  <si>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</si>
  <si>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</si>
  <si>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</si>
  <si>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</si>
  <si>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</si>
  <si>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</si>
  <si>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</si>
  <si>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</si>
  <si>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</si>
  <si>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</si>
  <si>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</si>
  <si>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</si>
  <si>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</si>
  <si>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</si>
  <si>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</si>
  <si>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</si>
  <si>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</si>
  <si>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</si>
  <si>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</si>
  <si>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</si>
  <si>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</si>
  <si>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</si>
  <si>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</si>
  <si>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</si>
  <si>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</si>
  <si>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</si>
  <si>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</si>
  <si>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</si>
  <si>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</si>
  <si>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</si>
  <si>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</si>
  <si>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</si>
  <si>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</si>
  <si>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</si>
  <si>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</si>
  <si>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</si>
  <si>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</si>
  <si>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</si>
  <si>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</si>
  <si>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</si>
  <si>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</si>
  <si>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</si>
  <si>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</si>
  <si>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</si>
  <si>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</si>
  <si>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</si>
  <si>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</si>
  <si>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</si>
  <si>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</si>
  <si>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</si>
  <si>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</si>
  <si>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</si>
  <si>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</si>
  <si>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</si>
  <si>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</si>
  <si>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</si>
  <si>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</si>
  <si>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</si>
  <si>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</si>
  <si>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</si>
  <si>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</si>
  <si>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</si>
  <si>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</si>
  <si>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</si>
  <si>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</si>
  <si>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</si>
  <si>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</si>
  <si>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</si>
  <si>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</si>
  <si>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</si>
  <si>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</si>
  <si>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</si>
  <si>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</si>
  <si>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</si>
  <si>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</si>
  <si>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</si>
  <si>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</si>
  <si>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</si>
  <si>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</si>
  <si>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</si>
  <si>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</si>
  <si>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</si>
  <si>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</si>
  <si>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</si>
  <si>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</si>
  <si>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</si>
  <si>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</si>
  <si>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</si>
  <si>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</si>
  <si>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</si>
  <si>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</si>
  <si>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</si>
  <si>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</si>
  <si>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</si>
  <si>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</si>
  <si>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</si>
  <si>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</si>
  <si>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</si>
  <si>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</si>
  <si>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</si>
  <si>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</si>
  <si>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</si>
  <si>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</si>
  <si>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</si>
  <si>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</si>
  <si>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</si>
  <si>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</si>
  <si>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</si>
  <si>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</si>
  <si>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</si>
  <si>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</si>
  <si>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</si>
  <si>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</si>
  <si>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</si>
  <si>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</si>
  <si>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</si>
  <si>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</si>
  <si>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</si>
  <si>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</si>
  <si>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</si>
  <si>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</si>
  <si>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</si>
  <si>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</si>
  <si>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</si>
  <si>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</si>
  <si>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</si>
  <si>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</si>
  <si>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</si>
  <si>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</si>
  <si>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</si>
  <si>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</si>
  <si>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</si>
  <si>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</si>
  <si>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</si>
  <si>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</si>
  <si>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</si>
  <si>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</si>
  <si>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</si>
  <si>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</si>
  <si>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</si>
  <si>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</si>
  <si>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</si>
  <si>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</si>
  <si>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</si>
  <si>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</si>
  <si>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</si>
  <si>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</si>
  <si>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</si>
  <si>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</si>
  <si>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</si>
  <si>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</si>
  <si>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</si>
  <si>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</si>
  <si>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</si>
  <si>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</si>
  <si>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</si>
  <si>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</si>
  <si>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</si>
  <si>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</si>
  <si>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</si>
  <si>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</si>
  <si>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</si>
  <si>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</si>
  <si>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</si>
  <si>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</si>
  <si>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</si>
  <si>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</si>
  <si>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</si>
  <si>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</si>
  <si>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</si>
  <si>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</si>
  <si>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</si>
  <si>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</si>
  <si>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</si>
  <si>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</si>
  <si>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</si>
  <si>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</si>
  <si>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</si>
  <si>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</si>
  <si>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</si>
  <si>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</si>
  <si>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</si>
  <si>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</si>
  <si>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</si>
  <si>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</si>
  <si>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</si>
  <si>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</si>
  <si>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</si>
  <si>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</si>
  <si>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</si>
  <si>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</si>
  <si>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</si>
  <si>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</si>
  <si>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</si>
  <si>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</si>
  <si>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</si>
  <si>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</si>
  <si>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</si>
  <si>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</si>
  <si>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</si>
  <si>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</si>
  <si>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</si>
  <si>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</si>
  <si>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</si>
  <si>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</si>
  <si>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</si>
  <si>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</si>
  <si>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</si>
  <si>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</si>
  <si>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</si>
  <si>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</si>
  <si>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</si>
  <si>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</si>
  <si>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</si>
  <si>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</si>
  <si>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</si>
  <si>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</si>
  <si>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</si>
  <si>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</si>
  <si>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</si>
  <si>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</si>
  <si>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</si>
  <si>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</si>
  <si>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</si>
  <si>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</si>
  <si>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</si>
  <si>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</si>
  <si>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</si>
  <si>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</si>
  <si>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</si>
  <si>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</si>
  <si>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</si>
  <si>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</si>
  <si>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</si>
  <si>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</si>
  <si>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</si>
  <si>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</si>
  <si>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</si>
  <si>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</si>
  <si>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</si>
  <si>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</si>
  <si>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</si>
  <si>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</si>
  <si>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</si>
  <si>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</si>
  <si>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</si>
  <si>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</si>
  <si>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</si>
  <si>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</si>
  <si>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</si>
  <si>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</si>
  <si>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</si>
  <si>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</si>
  <si>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</si>
  <si>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</si>
  <si>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</si>
  <si>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</si>
  <si>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</si>
  <si>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</si>
  <si>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</si>
  <si>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</si>
  <si>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</si>
  <si>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</si>
  <si>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</si>
  <si>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</si>
  <si>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</si>
  <si>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</si>
  <si>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</si>
  <si>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</si>
  <si>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</si>
  <si>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</si>
  <si>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</si>
  <si>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</si>
  <si>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</si>
  <si>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</si>
  <si>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</si>
  <si>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</si>
  <si>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</si>
  <si>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</si>
  <si>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</si>
  <si>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</si>
  <si>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</si>
  <si>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</si>
  <si>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</si>
  <si>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</si>
  <si>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</si>
  <si>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</si>
  <si>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</si>
  <si>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</si>
  <si>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</si>
  <si>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</si>
  <si>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</si>
  <si>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</si>
  <si>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</si>
  <si>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</si>
  <si>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</si>
  <si>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</si>
  <si>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</si>
  <si>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</si>
  <si>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</si>
  <si>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</si>
  <si>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</si>
  <si>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</si>
  <si>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</si>
  <si>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</si>
  <si>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</si>
  <si>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</si>
  <si>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</si>
  <si>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</si>
  <si>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</si>
  <si>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</si>
  <si>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</si>
  <si>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</si>
  <si>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</si>
  <si>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</si>
  <si>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</si>
  <si>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</si>
  <si>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</si>
  <si>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</si>
  <si>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</si>
  <si>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</si>
  <si>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</si>
  <si>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</si>
  <si>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</si>
  <si>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</si>
  <si>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</si>
  <si>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</si>
  <si>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</si>
  <si>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</si>
  <si>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</si>
  <si>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</si>
  <si>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</si>
  <si>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</si>
  <si>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</si>
  <si>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</si>
  <si>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</si>
  <si>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</si>
  <si>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</si>
  <si>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</si>
  <si>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</si>
  <si>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</si>
  <si>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</si>
  <si>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</si>
  <si>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</si>
  <si>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</si>
  <si>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</si>
  <si>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</si>
  <si>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</si>
  <si>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</si>
  <si>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</si>
  <si>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</si>
  <si>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</si>
  <si>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</si>
  <si>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</si>
  <si>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</si>
  <si>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</si>
  <si>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</si>
  <si>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</si>
  <si>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</si>
  <si>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</si>
  <si>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</si>
  <si>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</si>
  <si>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</si>
  <si>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</si>
  <si>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</si>
  <si>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</si>
  <si>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</si>
  <si>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</si>
  <si>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</si>
  <si>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</si>
  <si>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</si>
  <si>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</si>
  <si>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</si>
  <si>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</si>
  <si>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</si>
  <si>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</si>
  <si>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</si>
  <si>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</si>
  <si>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</si>
  <si>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</si>
  <si>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</si>
  <si>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</si>
  <si>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</si>
  <si>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</si>
  <si>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</si>
  <si>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</si>
  <si>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</si>
  <si>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</si>
  <si>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</si>
  <si>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</si>
  <si>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</si>
  <si>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</si>
  <si>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</si>
  <si>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</si>
  <si>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</si>
  <si>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</si>
  <si>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</si>
  <si>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</si>
  <si>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</si>
  <si>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</si>
  <si>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</si>
  <si>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</si>
  <si>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</si>
  <si>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</si>
  <si>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</si>
  <si>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</si>
  <si>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</si>
  <si>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</si>
  <si>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</si>
  <si>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</si>
  <si>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</si>
  <si>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</si>
  <si>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</si>
  <si>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</si>
  <si>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</si>
  <si>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</si>
  <si>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</si>
  <si>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</si>
  <si>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</si>
  <si>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</si>
  <si>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</si>
  <si>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</si>
  <si>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</si>
  <si>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</si>
  <si>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</si>
  <si>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</si>
  <si>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</si>
  <si>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</si>
  <si>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</si>
  <si>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</si>
  <si>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</si>
  <si>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</si>
  <si>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</si>
  <si>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</si>
  <si>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</si>
  <si>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</si>
  <si>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</si>
  <si>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</si>
  <si>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</si>
  <si>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</si>
  <si>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</si>
  <si>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</si>
  <si>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</si>
  <si>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</si>
  <si>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</si>
  <si>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</si>
  <si>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</si>
  <si>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</si>
  <si>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</si>
  <si>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</si>
  <si>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</si>
  <si>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</si>
  <si>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</si>
  <si>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</si>
  <si>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</si>
  <si>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</si>
  <si>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</si>
  <si>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</si>
  <si>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</si>
  <si>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</si>
  <si>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</si>
  <si>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</si>
  <si>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</si>
  <si>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</si>
  <si>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</si>
  <si>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</si>
  <si>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</si>
  <si>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</si>
  <si>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</si>
  <si>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</si>
  <si>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</si>
  <si>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</si>
  <si>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</si>
  <si>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</si>
  <si>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</si>
  <si>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</si>
  <si>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</si>
  <si>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</si>
  <si>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</si>
  <si>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</si>
  <si>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</si>
  <si>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</si>
  <si>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</si>
  <si>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</si>
  <si>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</si>
  <si>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</si>
  <si>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</si>
  <si>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</si>
  <si>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</si>
  <si>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</si>
  <si>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</si>
  <si>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</si>
  <si>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</si>
  <si>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</si>
  <si>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</si>
  <si>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</si>
  <si>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</si>
  <si>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</si>
  <si>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</si>
  <si>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</si>
  <si>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</si>
  <si>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</si>
  <si>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</si>
  <si>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</si>
  <si>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</si>
  <si>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</si>
  <si>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</si>
  <si>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</si>
  <si>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</si>
  <si>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</si>
  <si>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</si>
  <si>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</si>
  <si>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</si>
  <si>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</si>
  <si>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</si>
  <si>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</si>
  <si>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</si>
  <si>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</si>
  <si>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</si>
  <si>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</si>
  <si>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</si>
  <si>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</si>
  <si>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</si>
  <si>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</si>
  <si>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</si>
  <si>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</si>
  <si>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</si>
  <si>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</si>
  <si>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</si>
  <si>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</si>
  <si>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</si>
  <si>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</si>
  <si>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</si>
  <si>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</si>
  <si>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</si>
  <si>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</si>
  <si>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</si>
  <si>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</si>
  <si>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</si>
  <si>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</si>
  <si>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</si>
  <si>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</si>
  <si>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</si>
  <si>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</si>
  <si>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</si>
  <si>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</si>
  <si>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</si>
  <si>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</si>
  <si>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</si>
  <si>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</si>
  <si>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</si>
  <si>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</si>
  <si>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</si>
  <si>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</si>
  <si>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</si>
  <si>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</si>
  <si>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</si>
  <si>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</si>
  <si>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</si>
  <si>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</si>
  <si>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</si>
  <si>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</si>
  <si>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</si>
  <si>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</si>
  <si>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</si>
  <si>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</si>
  <si>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</si>
  <si>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</si>
  <si>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</si>
  <si>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</si>
  <si>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</si>
  <si>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</si>
  <si>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</si>
  <si>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</si>
  <si>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</si>
  <si>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</si>
  <si>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</si>
  <si>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</si>
  <si>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</si>
  <si>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</si>
  <si>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</si>
  <si>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</si>
  <si>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</si>
  <si>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</si>
  <si>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</si>
  <si>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</si>
  <si>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</si>
  <si>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</si>
  <si>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</si>
  <si>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</si>
  <si>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</si>
  <si>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</si>
  <si>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</si>
  <si>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</si>
  <si>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</si>
  <si>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</si>
  <si>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</si>
  <si>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</si>
  <si>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</si>
  <si>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</si>
  <si>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</si>
  <si>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</si>
  <si>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</si>
  <si>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</si>
  <si>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</si>
  <si>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</si>
  <si>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</si>
  <si>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</si>
  <si>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</si>
  <si>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</si>
  <si>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</si>
  <si>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</si>
  <si>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</si>
  <si>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</si>
  <si>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</si>
  <si>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</si>
  <si>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</si>
  <si>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</si>
  <si>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</si>
  <si>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</si>
  <si>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</si>
  <si>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</si>
  <si>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</si>
  <si>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</si>
  <si>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</si>
  <si>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</si>
  <si>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</si>
  <si>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</si>
  <si>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</si>
  <si>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</si>
  <si>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</si>
  <si>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</si>
  <si>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</si>
  <si>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</si>
  <si>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</si>
  <si>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</si>
  <si>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</si>
  <si>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</si>
  <si>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</si>
  <si>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</si>
  <si>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</si>
  <si>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</si>
  <si>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</si>
  <si>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</si>
  <si>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</si>
  <si>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</si>
  <si>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</si>
  <si>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</si>
  <si>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</si>
  <si>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</si>
  <si>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</si>
  <si>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</si>
  <si>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</si>
  <si>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</si>
  <si>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</si>
  <si>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</si>
  <si>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</si>
  <si>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</si>
  <si>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</si>
  <si>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</si>
  <si>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</si>
  <si>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</si>
  <si>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</si>
  <si>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</si>
  <si>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</si>
  <si>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</si>
  <si>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</si>
  <si>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</si>
  <si>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</si>
  <si>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</si>
  <si>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</si>
  <si>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</si>
  <si>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</si>
  <si>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</si>
  <si>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</si>
  <si>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</si>
  <si>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</si>
  <si>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</si>
  <si>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</si>
  <si>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</si>
  <si>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</si>
  <si>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</si>
  <si>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</si>
  <si>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</si>
  <si>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</si>
  <si>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</si>
  <si>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</si>
  <si>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</si>
  <si>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</si>
  <si>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</si>
  <si>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</si>
  <si>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</si>
  <si>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</si>
  <si>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</si>
  <si>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</si>
  <si>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</si>
  <si>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</si>
  <si>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</si>
  <si>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</si>
  <si>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</si>
  <si>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</si>
  <si>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</si>
  <si>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</si>
  <si>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</si>
  <si>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</si>
  <si>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</si>
  <si>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</si>
  <si>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</si>
  <si>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</si>
  <si>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</si>
  <si>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</si>
  <si>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</si>
  <si>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</si>
  <si>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</si>
  <si>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</si>
  <si>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</si>
  <si>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</si>
  <si>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</si>
  <si>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</si>
  <si>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</si>
  <si>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</si>
  <si>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</si>
  <si>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</si>
  <si>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</si>
  <si>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</si>
  <si>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</si>
  <si>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</si>
  <si>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</si>
  <si>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</si>
  <si>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</si>
  <si>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</si>
  <si>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</si>
  <si>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</si>
  <si>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</si>
  <si>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</si>
  <si>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</si>
  <si>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</si>
  <si>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</si>
  <si>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</si>
  <si>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</si>
  <si>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</si>
  <si>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</si>
  <si>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</si>
  <si>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</si>
  <si>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</si>
  <si>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</si>
  <si>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</si>
  <si>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</si>
  <si>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</si>
  <si>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</si>
  <si>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</si>
  <si>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</si>
  <si>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</si>
  <si>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</si>
  <si>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</si>
  <si>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</si>
  <si>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</si>
  <si>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</si>
  <si>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</si>
  <si>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</si>
  <si>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</si>
  <si>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</si>
  <si>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</si>
  <si>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</si>
  <si>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</si>
  <si>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</si>
  <si>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</si>
  <si>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</si>
  <si>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</si>
  <si>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</si>
  <si>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</si>
  <si>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</si>
  <si>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</si>
  <si>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</si>
  <si>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</si>
  <si>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</si>
  <si>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</si>
  <si>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</si>
  <si>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</si>
  <si>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</si>
  <si>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</si>
  <si>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</si>
  <si>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</si>
  <si>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</si>
  <si>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</si>
  <si>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</si>
  <si>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</si>
  <si>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</si>
  <si>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</si>
  <si>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</si>
  <si>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</si>
  <si>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</si>
  <si>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</si>
  <si>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</si>
  <si>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</si>
  <si>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</si>
  <si>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</si>
  <si>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</si>
  <si>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</si>
  <si>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</si>
  <si>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</si>
  <si>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</si>
  <si>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</si>
  <si>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</si>
  <si>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</si>
  <si>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</si>
  <si>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</si>
  <si>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</si>
  <si>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</si>
  <si>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</si>
  <si>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</si>
  <si>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</si>
  <si>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</si>
  <si>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</si>
  <si>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</si>
  <si>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</si>
  <si>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</si>
  <si>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</si>
  <si>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</si>
  <si>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</si>
  <si>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</si>
  <si>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</si>
  <si>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</si>
  <si>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</si>
  <si>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</si>
  <si>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</si>
  <si>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</si>
  <si>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</si>
  <si>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</si>
  <si>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</si>
  <si>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</si>
  <si>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</si>
  <si>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</si>
  <si>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</si>
  <si>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</si>
  <si>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</si>
  <si>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</si>
  <si>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</si>
  <si>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</si>
  <si>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</si>
  <si>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</si>
  <si>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</si>
  <si>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</si>
  <si>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</si>
  <si>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</si>
  <si>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</si>
  <si>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</si>
  <si>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</si>
  <si>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</si>
  <si>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</si>
  <si>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</si>
  <si>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</si>
  <si>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</si>
  <si>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</si>
  <si>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</si>
  <si>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</si>
  <si>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</si>
  <si>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</si>
  <si>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</si>
  <si>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</si>
  <si>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</si>
  <si>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</si>
  <si>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</si>
  <si>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</si>
  <si>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</si>
  <si>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</si>
  <si>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</si>
  <si>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</si>
  <si>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</si>
  <si>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</si>
  <si>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</si>
  <si>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</si>
  <si>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</si>
  <si>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</si>
  <si>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</si>
  <si>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</si>
  <si>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</si>
  <si>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</si>
  <si>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</si>
  <si>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</si>
  <si>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</si>
  <si>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</si>
  <si>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</si>
  <si>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</si>
  <si>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</si>
  <si>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</si>
  <si>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</si>
  <si>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</si>
  <si>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</si>
  <si>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</si>
  <si>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</si>
  <si>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</si>
  <si>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</si>
  <si>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</si>
  <si>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</si>
  <si>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</si>
  <si>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</si>
  <si>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</si>
  <si>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</si>
  <si>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</si>
  <si>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</si>
  <si>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</si>
  <si>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</si>
  <si>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</si>
  <si>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</si>
  <si>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</si>
  <si>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</si>
  <si>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</si>
  <si>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</si>
  <si>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</si>
  <si>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</si>
  <si>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</si>
  <si>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</si>
  <si>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</si>
  <si>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</si>
  <si>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</si>
  <si>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</si>
  <si>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</si>
  <si>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</si>
  <si>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</si>
  <si>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</si>
  <si>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</si>
  <si>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</si>
  <si>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</si>
  <si>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</si>
  <si>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</si>
  <si>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</si>
  <si>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</si>
  <si>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</si>
  <si>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</si>
  <si>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</si>
  <si>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</si>
  <si>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</si>
  <si>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</si>
  <si>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</si>
  <si>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</si>
  <si>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</si>
  <si>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</si>
  <si>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</si>
  <si>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</si>
  <si>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</si>
  <si>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</si>
  <si>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</si>
  <si>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</si>
  <si>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</si>
  <si>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</si>
  <si>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</si>
  <si>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</si>
  <si>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</si>
  <si>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</si>
  <si>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</si>
  <si>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</si>
  <si>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</si>
  <si>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</si>
  <si>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</si>
  <si>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</si>
  <si>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</si>
  <si>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</si>
  <si>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</si>
  <si>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</si>
  <si>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</si>
  <si>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</si>
  <si>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</si>
  <si>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</si>
  <si>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</si>
  <si>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</si>
  <si>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</si>
  <si>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</si>
  <si>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</si>
  <si>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</si>
  <si>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</si>
  <si>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</si>
  <si>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</si>
  <si>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</si>
  <si>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</si>
  <si>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</si>
  <si>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</si>
  <si>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</si>
  <si>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</si>
  <si>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</si>
  <si>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</si>
  <si>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</si>
  <si>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</si>
  <si>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</si>
  <si>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</si>
  <si>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</si>
  <si>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</si>
  <si>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</si>
  <si>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</si>
  <si>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</si>
  <si>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</si>
  <si>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</si>
  <si>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</si>
  <si>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</si>
  <si>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</si>
  <si>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</si>
  <si>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</si>
  <si>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</si>
  <si>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</si>
  <si>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</si>
  <si>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</si>
  <si>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</si>
  <si>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</si>
  <si>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</si>
  <si>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</si>
  <si>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</si>
  <si>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</si>
  <si>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</si>
  <si>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</si>
  <si>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</si>
  <si>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</si>
  <si>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</si>
  <si>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</si>
  <si>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</si>
  <si>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</si>
  <si>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</si>
  <si>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</si>
  <si>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</si>
  <si>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</si>
  <si>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</si>
  <si>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</si>
  <si>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</si>
  <si>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</si>
  <si>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</si>
  <si>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</si>
  <si>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</si>
  <si>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</si>
  <si>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</si>
  <si>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</si>
  <si>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</si>
  <si>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</si>
  <si>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</si>
  <si>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</si>
  <si>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</si>
  <si>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</si>
  <si>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</si>
  <si>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</si>
  <si>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</si>
  <si>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</si>
  <si>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</si>
  <si>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</si>
  <si>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</si>
  <si>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</si>
  <si>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</si>
  <si>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</si>
  <si>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</si>
  <si>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</si>
  <si>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</si>
  <si>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</si>
  <si>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</si>
  <si>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</si>
  <si>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</si>
  <si>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</si>
  <si>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</si>
  <si>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</si>
  <si>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</si>
  <si>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</si>
  <si>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</si>
  <si>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</si>
  <si>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</si>
  <si>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</si>
  <si>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</si>
  <si>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</si>
  <si>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</si>
  <si>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</si>
  <si>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</si>
  <si>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</si>
  <si>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</si>
  <si>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</si>
  <si>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</si>
  <si>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</si>
  <si>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</si>
  <si>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</si>
  <si>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</si>
  <si>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</si>
  <si>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</si>
  <si>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</si>
  <si>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</si>
  <si>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</si>
  <si>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</si>
  <si>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</si>
  <si>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</si>
  <si>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</si>
  <si>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</si>
  <si>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</si>
  <si>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</si>
  <si>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</si>
  <si>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</si>
  <si>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</si>
  <si>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</si>
  <si>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</si>
  <si>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</si>
  <si>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</si>
  <si>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</si>
  <si>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</si>
  <si>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</si>
  <si>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</si>
  <si>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</si>
  <si>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</si>
  <si>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</si>
  <si>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</si>
  <si>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</si>
  <si>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</si>
  <si>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</si>
  <si>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</si>
  <si>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</si>
  <si>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</si>
  <si>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</si>
  <si>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</si>
  <si>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</si>
  <si>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</si>
  <si>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</si>
  <si>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</si>
  <si>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</si>
  <si>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</si>
  <si>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</si>
  <si>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</si>
  <si>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</si>
  <si>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</si>
  <si>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</si>
  <si>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</si>
  <si>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</si>
  <si>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</si>
  <si>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</si>
  <si>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</si>
  <si>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</si>
  <si>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</si>
  <si>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</si>
  <si>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</si>
  <si>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</si>
  <si>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</si>
  <si>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</si>
  <si>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</si>
  <si>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</si>
  <si>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</si>
  <si>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</si>
  <si>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</si>
  <si>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</si>
  <si>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</si>
  <si>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</si>
  <si>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</si>
  <si>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</si>
  <si>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</si>
  <si>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</si>
  <si>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</si>
  <si>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</si>
  <si>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</si>
  <si>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</si>
  <si>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</si>
  <si>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</si>
  <si>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</si>
  <si>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</si>
  <si>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</si>
  <si>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</si>
  <si>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</si>
  <si>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</si>
  <si>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</si>
  <si>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</si>
  <si>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</si>
  <si>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</si>
  <si>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</si>
  <si>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</si>
  <si>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</si>
  <si>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</si>
  <si>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</si>
  <si>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</si>
  <si>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</si>
  <si>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</si>
  <si>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</si>
  <si>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</si>
  <si>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</si>
  <si>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</si>
  <si>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</si>
  <si>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</si>
  <si>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</si>
  <si>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</si>
  <si>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</si>
  <si>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</si>
  <si>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</si>
  <si>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</si>
  <si>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</si>
  <si>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</si>
  <si>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</si>
  <si>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</si>
  <si>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</si>
  <si>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</si>
  <si>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</si>
  <si>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</si>
  <si>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</si>
  <si>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</si>
  <si>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</si>
  <si>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</si>
  <si>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</si>
  <si>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</si>
  <si>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</si>
  <si>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</si>
  <si>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</si>
  <si>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</si>
  <si>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</si>
  <si>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</si>
  <si>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</si>
  <si>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</si>
  <si>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</si>
  <si>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</si>
  <si>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</si>
  <si>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</si>
  <si>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</si>
  <si>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</si>
  <si>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</si>
  <si>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</si>
  <si>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</si>
  <si>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</si>
  <si>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</si>
  <si>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</si>
  <si>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</si>
  <si>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</si>
  <si>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</si>
  <si>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</si>
  <si>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</si>
  <si>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</si>
  <si>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</si>
  <si>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</si>
  <si>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</si>
  <si>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</si>
  <si>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</si>
  <si>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</si>
  <si>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</si>
  <si>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</si>
  <si>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</si>
  <si>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</si>
  <si>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</si>
  <si>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</si>
  <si>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</si>
  <si>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</si>
  <si>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</si>
  <si>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</si>
  <si>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</si>
  <si>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</si>
  <si>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</si>
  <si>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</si>
  <si>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</si>
  <si>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</si>
  <si>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</si>
  <si>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</si>
  <si>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</si>
  <si>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</si>
  <si>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</si>
  <si>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</si>
  <si>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</si>
  <si>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</si>
  <si>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</si>
  <si>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</si>
  <si>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</si>
  <si>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</si>
  <si>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</si>
  <si>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</si>
  <si>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</si>
  <si>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</si>
  <si>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</si>
  <si>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</si>
  <si>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</si>
  <si>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</si>
  <si>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</si>
  <si>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</si>
  <si>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</si>
  <si>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</si>
  <si>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</si>
  <si>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</si>
  <si>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</si>
  <si>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</si>
  <si>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</si>
  <si>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</si>
  <si>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</si>
  <si>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</si>
  <si>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</si>
  <si>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</si>
  <si>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</si>
  <si>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</si>
  <si>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</si>
  <si>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</si>
  <si>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</si>
  <si>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</si>
  <si>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</si>
  <si>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</si>
  <si>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</si>
  <si>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</si>
  <si>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</si>
  <si>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</si>
  <si>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</si>
  <si>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</si>
  <si>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</si>
  <si>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</si>
  <si>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</si>
  <si>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</si>
  <si>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</si>
  <si>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</si>
  <si>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</si>
  <si>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</si>
  <si>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</si>
  <si>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</si>
  <si>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</si>
  <si>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</si>
  <si>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</si>
  <si>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</si>
  <si>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</si>
  <si>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</si>
  <si>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</si>
  <si>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</si>
  <si>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</si>
  <si>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</si>
  <si>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</si>
  <si>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</si>
  <si>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</si>
  <si>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</si>
  <si>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</si>
  <si>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</si>
  <si>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</si>
  <si>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</si>
  <si>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</si>
  <si>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</si>
  <si>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</si>
  <si>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</si>
  <si>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</si>
  <si>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</si>
  <si>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</si>
  <si>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</si>
  <si>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</si>
  <si>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</si>
  <si>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</si>
  <si>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</si>
  <si>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</si>
  <si>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</si>
  <si>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</si>
  <si>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</si>
  <si>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</si>
  <si>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</si>
  <si>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</si>
  <si>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</si>
  <si>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</si>
  <si>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</si>
  <si>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</si>
  <si>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</si>
  <si>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</si>
  <si>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</si>
  <si>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</si>
  <si>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</si>
  <si>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</si>
  <si>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</si>
  <si>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</si>
  <si>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</si>
  <si>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</si>
  <si>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</si>
  <si>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</si>
  <si>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</si>
  <si>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</si>
  <si>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</si>
  <si>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</si>
  <si>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</si>
  <si>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</si>
  <si>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</si>
  <si>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</si>
  <si>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</si>
  <si>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</si>
  <si>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</si>
  <si>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</si>
  <si>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</si>
  <si>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</si>
  <si>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</si>
  <si>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</si>
  <si>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</si>
  <si>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</si>
  <si>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</si>
  <si>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</si>
  <si>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</si>
  <si>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</si>
  <si>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</si>
  <si>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</si>
  <si>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</si>
  <si>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</si>
  <si>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</si>
  <si>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</si>
  <si>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</si>
  <si>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</si>
  <si>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</si>
  <si>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</si>
  <si>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</si>
  <si>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</si>
  <si>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</si>
  <si>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</si>
  <si>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</si>
  <si>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</si>
  <si>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</si>
  <si>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</si>
  <si>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</si>
  <si>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</si>
  <si>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</si>
  <si>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</si>
  <si>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</si>
  <si>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</si>
  <si>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</si>
  <si>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</si>
  <si>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</si>
  <si>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</si>
  <si>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</si>
  <si>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</si>
  <si>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</si>
  <si>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</si>
  <si>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</si>
  <si>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</si>
  <si>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</si>
  <si>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</si>
  <si>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</si>
  <si>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</si>
  <si>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</si>
  <si>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</si>
  <si>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</si>
  <si>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</si>
  <si>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</si>
  <si>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</si>
  <si>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</si>
  <si>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</si>
  <si>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</si>
  <si>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</si>
  <si>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</si>
  <si>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</si>
  <si>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</si>
  <si>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</si>
  <si>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</si>
  <si>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</si>
  <si>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</si>
  <si>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</si>
  <si>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</si>
  <si>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</si>
  <si>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</si>
  <si>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</si>
  <si>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</si>
  <si>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</si>
  <si>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</si>
  <si>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</si>
  <si>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</si>
  <si>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</si>
  <si>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</si>
  <si>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</si>
  <si>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</si>
  <si>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</si>
  <si>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</si>
  <si>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</si>
  <si>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</si>
  <si>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</si>
  <si>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</si>
  <si>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</si>
  <si>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</si>
  <si>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</si>
  <si>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</si>
  <si>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</si>
  <si>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</si>
  <si>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</si>
  <si>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</si>
  <si>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</si>
  <si>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</si>
  <si>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</si>
  <si>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</si>
  <si>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</si>
  <si>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</si>
  <si>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</si>
  <si>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</si>
  <si>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</si>
  <si>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</si>
  <si>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</si>
  <si>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</si>
  <si>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</si>
  <si>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</si>
  <si>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</si>
  <si>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</si>
  <si>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</si>
  <si>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</si>
  <si>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</si>
  <si>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</si>
  <si>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</si>
  <si>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</si>
  <si>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</si>
  <si>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</si>
  <si>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</si>
  <si>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</si>
  <si>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</si>
  <si>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</si>
  <si>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</si>
  <si>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</si>
  <si>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</si>
  <si>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</si>
  <si>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</si>
  <si>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</si>
  <si>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</si>
  <si>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</si>
  <si>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</si>
  <si>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</si>
  <si>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</si>
  <si>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</si>
  <si>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</si>
  <si>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</si>
  <si>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</si>
  <si>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</si>
  <si>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</si>
  <si>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</si>
  <si>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</si>
  <si>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</si>
  <si>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</si>
  <si>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</si>
  <si>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</si>
  <si>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</si>
  <si>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</si>
  <si>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</si>
  <si>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</si>
  <si>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</si>
  <si>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</si>
  <si>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</si>
  <si>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</si>
  <si>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</si>
  <si>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</si>
  <si>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</si>
  <si>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</si>
  <si>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</si>
  <si>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</si>
  <si>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</si>
  <si>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</si>
  <si>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</si>
  <si>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</si>
  <si>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</si>
  <si>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</si>
  <si>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</si>
  <si>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</si>
  <si>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</si>
  <si>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</si>
  <si>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</si>
  <si>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</si>
  <si>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</si>
  <si>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</si>
  <si>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</si>
  <si>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</si>
  <si>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</si>
  <si>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</si>
  <si>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</si>
  <si>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</si>
  <si>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</si>
  <si>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</si>
  <si>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</si>
  <si>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</si>
  <si>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</si>
  <si>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</si>
  <si>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</si>
  <si>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</si>
  <si>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</si>
  <si>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</si>
  <si>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</si>
  <si>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</si>
  <si>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</si>
  <si>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</si>
  <si>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</si>
  <si>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</si>
  <si>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</si>
  <si>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</si>
  <si>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</si>
  <si>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</si>
  <si>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</si>
  <si>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</si>
  <si>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</si>
  <si>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</si>
  <si>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</si>
  <si>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</si>
  <si>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</si>
  <si>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</si>
  <si>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</si>
  <si>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</si>
  <si>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</si>
  <si>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</si>
  <si>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</si>
  <si>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</si>
  <si>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</si>
  <si>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</si>
  <si>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</si>
  <si>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</si>
  <si>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</si>
  <si>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</si>
  <si>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</si>
  <si>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</si>
  <si>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</si>
  <si>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</si>
  <si>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</si>
  <si>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</si>
  <si>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</si>
  <si>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</si>
  <si>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</si>
  <si>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</si>
  <si>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</si>
  <si>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</si>
  <si>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</si>
  <si>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</si>
  <si>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</si>
  <si>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</si>
  <si>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</si>
  <si>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</si>
  <si>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</si>
  <si>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</si>
  <si>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</si>
  <si>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</si>
  <si>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</si>
  <si>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</si>
  <si>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</si>
  <si>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</si>
  <si>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</si>
  <si>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</si>
  <si>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</si>
  <si>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</si>
  <si>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</si>
  <si>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</si>
  <si>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</si>
  <si>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</si>
  <si>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</si>
  <si>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</si>
  <si>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</si>
  <si>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</si>
  <si>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</si>
  <si>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</si>
  <si>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</si>
  <si>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</si>
  <si>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</si>
  <si>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</si>
  <si>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</si>
  <si>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</si>
  <si>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</si>
  <si>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</si>
  <si>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</si>
  <si>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</si>
  <si>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</si>
  <si>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</si>
  <si>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</si>
  <si>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</si>
  <si>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</si>
  <si>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</si>
  <si>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</si>
  <si>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</si>
  <si>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</si>
  <si>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</si>
  <si>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</si>
  <si>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</si>
  <si>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</si>
  <si>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</si>
  <si>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</si>
  <si>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</si>
  <si>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</si>
  <si>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</si>
  <si>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</si>
  <si>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</si>
  <si>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</si>
  <si>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</si>
  <si>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</si>
  <si>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</si>
  <si>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</si>
  <si>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</si>
  <si>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</si>
  <si>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</si>
  <si>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</si>
  <si>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</si>
  <si>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</si>
  <si>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</si>
  <si>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</si>
  <si>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</si>
  <si>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</si>
  <si>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</si>
  <si>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</si>
  <si>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</si>
  <si>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</si>
  <si>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</si>
  <si>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</si>
  <si>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</si>
  <si>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</si>
  <si>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</si>
  <si>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</si>
  <si>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</si>
  <si>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</si>
  <si>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</si>
  <si>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</si>
  <si>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</si>
  <si>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</si>
  <si>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</si>
  <si>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</si>
  <si>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</si>
  <si>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</si>
  <si>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</si>
  <si>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</si>
  <si>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</si>
  <si>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</si>
  <si>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</si>
  <si>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</si>
  <si>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</si>
  <si>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</si>
  <si>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</si>
  <si>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</si>
  <si>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</si>
  <si>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</si>
  <si>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</si>
  <si>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</si>
  <si>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</si>
  <si>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</si>
  <si>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</si>
  <si>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</si>
  <si>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</si>
  <si>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</si>
  <si>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</si>
  <si>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</si>
  <si>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</si>
  <si>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</si>
  <si>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</si>
  <si>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</si>
  <si>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</si>
  <si>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</si>
  <si>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</si>
  <si>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</si>
  <si>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</si>
  <si>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</si>
  <si>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</si>
  <si>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</si>
  <si>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</si>
  <si>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</si>
  <si>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</si>
  <si>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</si>
  <si>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</si>
  <si>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</si>
  <si>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</si>
  <si>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</si>
  <si>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</si>
  <si>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</si>
  <si>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</si>
  <si>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</si>
  <si>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</si>
  <si>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</si>
  <si>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</si>
  <si>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</si>
  <si>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</si>
  <si>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</si>
  <si>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</si>
  <si>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</si>
  <si>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</si>
  <si>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</si>
  <si>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</si>
  <si>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</si>
  <si>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</si>
  <si>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</si>
  <si>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</si>
  <si>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</si>
  <si>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</si>
  <si>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</si>
  <si>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</si>
  <si>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</si>
  <si>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</si>
  <si>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</si>
  <si>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</si>
  <si>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</si>
  <si>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</si>
  <si>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</si>
  <si>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</si>
  <si>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</si>
  <si>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</si>
  <si>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</si>
  <si>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</si>
  <si>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</si>
  <si>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</si>
  <si>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</si>
  <si>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</si>
  <si>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</si>
  <si>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</si>
  <si>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</si>
  <si>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</si>
  <si>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</si>
  <si>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</si>
  <si>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</si>
  <si>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</si>
  <si>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</si>
  <si>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</si>
  <si>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</si>
  <si>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</si>
  <si>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</si>
  <si>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</si>
  <si>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</si>
  <si>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</si>
  <si>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</si>
  <si>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</si>
  <si>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</si>
  <si>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</si>
  <si>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</si>
  <si>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</si>
  <si>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</si>
  <si>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</si>
  <si>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</si>
  <si>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</si>
  <si>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</si>
  <si>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</si>
  <si>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</si>
  <si>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</si>
  <si>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</si>
  <si>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</si>
  <si>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</si>
  <si>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</si>
  <si>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</si>
  <si>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</si>
  <si>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</si>
  <si>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</si>
  <si>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</si>
  <si>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</si>
  <si>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</si>
  <si>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</si>
  <si>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</si>
  <si>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</si>
  <si>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</si>
  <si>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</si>
  <si>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</si>
  <si>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</si>
  <si>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</si>
  <si>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</si>
  <si>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</si>
  <si>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</si>
  <si>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</si>
  <si>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</si>
  <si>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</si>
  <si>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</si>
  <si>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</si>
  <si>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</si>
  <si>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</si>
  <si>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</si>
  <si>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</si>
  <si>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</si>
  <si>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</si>
  <si>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</si>
  <si>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</si>
  <si>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</si>
  <si>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</si>
  <si>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</si>
  <si>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</si>
  <si>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</si>
  <si>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</si>
  <si>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</si>
  <si>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</si>
  <si>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</si>
  <si>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</si>
  <si>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</si>
  <si>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</si>
  <si>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</si>
  <si>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</si>
  <si>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</si>
  <si>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</si>
  <si>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</si>
  <si>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</si>
  <si>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</si>
  <si>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</si>
  <si>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</si>
  <si>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</si>
  <si>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</si>
  <si>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</si>
  <si>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</si>
  <si>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</si>
  <si>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</si>
  <si>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</si>
  <si>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</si>
  <si>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</si>
  <si>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</si>
  <si>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</si>
  <si>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</si>
  <si>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</si>
  <si>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</si>
  <si>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</si>
  <si>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</si>
  <si>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</si>
  <si>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</si>
  <si>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</si>
  <si>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</si>
  <si>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</si>
  <si>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</si>
  <si>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</si>
  <si>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</si>
  <si>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</si>
  <si>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</si>
  <si>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</si>
  <si>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</si>
  <si>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</si>
  <si>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</si>
  <si>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</si>
  <si>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</si>
  <si>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</si>
  <si>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</si>
  <si>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</si>
  <si>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</si>
  <si>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</si>
  <si>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</si>
  <si>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</si>
  <si>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</si>
  <si>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</si>
  <si>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</si>
  <si>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</si>
  <si>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</si>
  <si>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</si>
  <si>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</si>
  <si>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</si>
  <si>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</si>
  <si>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</si>
  <si>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</si>
  <si>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</si>
  <si>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</si>
  <si>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</si>
  <si>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</si>
  <si>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</si>
  <si>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</si>
  <si>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</si>
  <si>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</si>
  <si>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</si>
  <si>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</si>
  <si>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</si>
  <si>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</si>
  <si>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</si>
  <si>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</si>
  <si>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</si>
  <si>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</si>
  <si>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</si>
  <si>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</si>
  <si>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</si>
  <si>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</si>
  <si>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</si>
  <si>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</si>
  <si>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</si>
  <si>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</si>
  <si>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</si>
  <si>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</si>
  <si>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</si>
  <si>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</si>
  <si>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</si>
  <si>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</si>
  <si>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</si>
  <si>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</si>
  <si>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</si>
  <si>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</si>
  <si>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</si>
  <si>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</si>
  <si>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</si>
  <si>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</si>
  <si>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</si>
  <si>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</si>
  <si>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</si>
  <si>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</si>
  <si>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</si>
  <si>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</si>
  <si>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</si>
  <si>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</si>
  <si>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</si>
  <si>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</si>
  <si>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</si>
  <si>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</si>
  <si>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</si>
  <si>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</si>
  <si>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</si>
  <si>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</si>
  <si>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</si>
  <si>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</si>
  <si>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</si>
  <si>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</si>
  <si>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</si>
  <si>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</si>
  <si>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</si>
  <si>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</si>
  <si>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</si>
  <si>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</si>
  <si>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</si>
  <si>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</si>
  <si>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</si>
  <si>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</si>
  <si>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</si>
  <si>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</si>
  <si>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</si>
  <si>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</si>
  <si>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</si>
  <si>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</si>
  <si>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</si>
  <si>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</si>
  <si>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</si>
  <si>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</si>
  <si>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</si>
  <si>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</si>
  <si>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</si>
  <si>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</si>
  <si>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</si>
  <si>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</si>
  <si>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</si>
  <si>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</si>
  <si>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</si>
  <si>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</si>
  <si>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</si>
  <si>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</si>
  <si>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</si>
  <si>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</si>
  <si>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</si>
  <si>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</si>
  <si>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</si>
  <si>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</si>
  <si>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</si>
  <si>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</si>
  <si>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</si>
  <si>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</si>
  <si>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</si>
  <si>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</si>
  <si>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</si>
  <si>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</si>
  <si>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</si>
  <si>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</si>
  <si>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</si>
  <si>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</si>
  <si>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</si>
  <si>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</si>
  <si>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</si>
  <si>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</si>
  <si>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</si>
  <si>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</si>
  <si>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</si>
  <si>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</si>
  <si>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</si>
  <si>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</si>
  <si>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</si>
  <si>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</si>
  <si>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</si>
  <si>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</si>
  <si>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</si>
  <si>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</si>
  <si>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</si>
  <si>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</si>
  <si>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</si>
  <si>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</si>
  <si>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</si>
  <si>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</si>
  <si>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</si>
  <si>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</si>
  <si>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</si>
  <si>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</si>
  <si>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</si>
  <si>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</si>
  <si>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</si>
  <si>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</si>
  <si>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</si>
  <si>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</si>
  <si>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</si>
  <si>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</si>
  <si>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</si>
  <si>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</si>
  <si>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</si>
  <si>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</si>
  <si>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</si>
  <si>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</si>
  <si>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</si>
  <si>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</si>
  <si>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</si>
  <si>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</si>
  <si>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</si>
  <si>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</si>
  <si>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</si>
  <si>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</si>
  <si>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</si>
  <si>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</si>
  <si>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</si>
  <si>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</si>
  <si>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</si>
  <si>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</si>
  <si>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</si>
  <si>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</si>
  <si>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</si>
  <si>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</si>
  <si>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</si>
  <si>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</si>
  <si>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</si>
  <si>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</si>
  <si>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</si>
  <si>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</si>
  <si>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</si>
  <si>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</si>
  <si>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</si>
  <si>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</si>
  <si>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</si>
  <si>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</si>
  <si>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</si>
  <si>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</si>
  <si>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</si>
  <si>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</si>
  <si>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</si>
  <si>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</si>
  <si>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</si>
  <si>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</si>
  <si>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</si>
  <si>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</si>
  <si>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</si>
  <si>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</si>
  <si>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</si>
  <si>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</si>
  <si>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</si>
  <si>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</si>
  <si>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</si>
  <si>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</si>
  <si>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</si>
  <si>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</si>
  <si>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</si>
  <si>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</si>
  <si>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</si>
  <si>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</si>
  <si>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</si>
  <si>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</si>
  <si>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</si>
  <si>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</si>
  <si>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</si>
  <si>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</si>
  <si>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</si>
  <si>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</si>
  <si>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</si>
  <si>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</si>
  <si>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</si>
  <si>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</si>
  <si>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</si>
  <si>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</si>
  <si>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</si>
  <si>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</si>
  <si>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</si>
  <si>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</si>
  <si>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</si>
  <si>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</si>
  <si>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</si>
  <si>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</si>
  <si>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</si>
  <si>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</si>
  <si>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</si>
  <si>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</si>
  <si>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</si>
  <si>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</si>
  <si>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</si>
  <si>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</si>
  <si>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</si>
  <si>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</si>
  <si>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</si>
  <si>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</si>
  <si>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</si>
  <si>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</si>
  <si>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</si>
  <si>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</si>
  <si>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</si>
  <si>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</si>
  <si>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</si>
  <si>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</si>
  <si>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</si>
  <si>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</si>
  <si>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</si>
  <si>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</si>
  <si>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</si>
  <si>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</si>
  <si>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</si>
  <si>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</si>
  <si>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</si>
  <si>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</si>
  <si>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</si>
  <si>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</si>
  <si>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</si>
  <si>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</si>
  <si>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</si>
  <si>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</si>
  <si>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</si>
  <si>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</si>
  <si>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</si>
  <si>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</si>
  <si>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</si>
  <si>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</si>
  <si>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</si>
  <si>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</si>
  <si>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</si>
  <si>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</si>
  <si>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</si>
  <si>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</si>
  <si>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</si>
  <si>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</si>
  <si>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</si>
  <si>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</si>
  <si>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</si>
  <si>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</si>
  <si>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</si>
  <si>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</si>
  <si>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</si>
  <si>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</si>
  <si>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</si>
  <si>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</si>
  <si>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</si>
  <si>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</si>
  <si>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</si>
  <si>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</si>
  <si>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</si>
  <si>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</si>
  <si>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</si>
  <si>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</si>
  <si>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</si>
  <si>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</si>
  <si>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</si>
  <si>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</si>
  <si>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</si>
  <si>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</si>
  <si>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</si>
  <si>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</si>
  <si>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</si>
  <si>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</si>
  <si>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</si>
  <si>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</si>
  <si>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</si>
  <si>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</si>
  <si>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</si>
  <si>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</si>
  <si>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</si>
  <si>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</si>
  <si>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</si>
  <si>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</si>
  <si>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</si>
  <si>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</si>
  <si>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</si>
  <si>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</si>
  <si>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</si>
  <si>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</si>
  <si>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</si>
  <si>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</si>
  <si>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</si>
  <si>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</si>
  <si>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</si>
  <si>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</si>
  <si>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</si>
  <si>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</si>
  <si>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</si>
  <si>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</si>
  <si>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</si>
  <si>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</si>
  <si>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</si>
  <si>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</si>
  <si>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</si>
  <si>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</si>
  <si>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</si>
  <si>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</si>
  <si>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</si>
  <si>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</si>
  <si>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</si>
  <si>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</si>
  <si>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</si>
  <si>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</si>
  <si>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</si>
  <si>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</si>
  <si>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</si>
  <si>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</si>
  <si>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</si>
  <si>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</si>
  <si>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</si>
  <si>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</si>
  <si>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</si>
  <si>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</si>
  <si>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</si>
  <si>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</si>
  <si>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</si>
  <si>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 xml:space="preserve">SCECO Blackout in whole Area, Teams securing Hub Sites , anther team moved from buridah
100 min </t>
  </si>
  <si>
    <t>PCM-20251201-00000366</t>
  </si>
  <si>
    <t xml:space="preserve">SCECO Blackout in whole Area, Teams securing Hub Sites , anther team moved from buridah
80 min </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</si>
  <si>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</si>
  <si>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</si>
  <si>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</si>
  <si>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</si>
  <si>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</si>
  <si>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</si>
  <si>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</si>
  <si>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</si>
  <si>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sceco cut in area and team on the way to saving HUB site jed0086</t>
  </si>
  <si>
    <t xml:space="preserve">sceco cut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</si>
  <si>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</si>
  <si>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</si>
  <si>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</si>
  <si>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</si>
  <si>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</si>
  <si>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</si>
  <si>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</si>
  <si>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</si>
  <si>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</si>
  <si>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 Team trying to access the site by walk, site will be restored shortly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</si>
</sst>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6" dataDxfId="45" headerRowBorderDxfId="43" tableBorderDxfId="44" totalsRowBorderDxfId="42">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329.49465601851989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2.1531018523091916E-2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45992.443081944446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45992.443081944446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45992.443081944446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45992.443081944446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45992.443081944446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45992.443081944446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45992.443081944446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45992.443081944446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45992.443081944446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45992.443081944446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45992.443081944446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45992.443081944446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45992.443081944446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45992.443081944446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45992.443081944446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45992.443081944446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45992.443081944446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45992.443081944446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45992.443081944446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45992.443081944446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45992.443081944446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45992.443081944446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45992.443081944446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45992.443081944446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45992.443081944446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45992.443081944446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45992.443081944446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45992.443081944446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45992.443081944446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45992.443081944446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45992.443081944446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45992.443081944446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45992.443081944446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45992.443081944446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45992.443081944446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45992.443081944446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45992.443081944446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45992.443081944446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45992.443081944446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45992.443081944446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45992.443081944446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45992.443081944446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45992.443081944446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45992.443081944446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45992.443081944446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45992.443081944446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45992.443081944446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45992.443081944446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45992.443081944446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45992.443081944446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45992.443081944446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45992.443081944446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45992.443081944446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45992.443081944446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45992.443081944446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45992.443081944446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45992.443081944446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45992.443081944446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45992.443081944446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45992.443081944446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45992.443081944446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45992.443081944446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45992.443081944446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45992.443081944446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45992.443081944446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45992.443081944446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45992.443081944446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45992.443081944446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45992.443081944446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45992.443081944446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45992.443081944446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45992.443081944446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45992.443081944446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45992.443081944446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45992.443081944446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45992.443081944446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45992.443081944446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45992.443081944446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45992.443081944446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45992.443081944446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45992.443081944446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45992.443081944446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45992.443081944446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45992.443081944446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45992.443081944446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45992.443081944446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45992.443081944446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45992.443081944446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45992.443081944446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45992.443081944446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45992.443081944446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45992.443081944446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45992.443081944446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45992.443081944446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45992.443081944446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45992.443081944446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45992.443081944446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45992.443081944446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45992.443081944446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45992.443081944446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45992.443081944446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45992.443081944446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45992.443081944446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45992.443081944446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45992.443081944446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45992.443081944446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45992.443081944446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45992.443081944446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45992.443081944446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45992.443081944446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45992.443081944446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45992.443081944446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45992.443081944446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45992.443081944446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45992.443081944446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45992.443081944446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45992.443081944446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45992.443081944446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45992.443081944446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45992.443081944446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45992.443081944446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45992.443081944446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45992.443081944446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45992.443081944446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45992.443081944446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45992.443081944446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45992.443081944446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45992.443081944446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45992.443081944446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45992.443081944446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45992.443081944446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45992.443081944446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45992.443081944446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45992.443081944446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45992.443081944446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45992.443081944446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45992.443081944446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45992.443081944446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45992.443081944446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45992.443081944446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45992.443081944446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45992.443081944446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45992.443081944446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45992.443081944446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45992.443081944446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45992.443081944446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45992.443081944446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45992.443081944446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45992.443081944446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45992.443081944446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45992.443081944446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45992.443081944446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45992.443081944446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45992.443081944446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45992.443081944446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45992.443081944446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45992.443081944446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45992.443081944446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45992.443081944446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45992.443081944446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45992.443081944446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45992.443081944446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45992.443081944446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45992.443081944446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45992.443081944446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45992.443081944446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45992.443081944446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45992.443081944446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45992.443081944446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45992.443081944446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45992.443081944446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45992.443081944446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45992.443081944446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45992.443081944446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45992.443081944446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45992.443081944446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45992.443081944446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45992.443081944446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45992.443081944446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45992.443081944446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45992.443081944446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45992.443081944446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45992.443081944446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45992.443081944446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45992.443081944446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45992.443081944446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45992.443081944446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45992.443081944446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45992.443081944446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45992.443081944446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45992.443081944446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45992.443081944446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45992.443081944446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45992.443081944446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45992.443081944446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45992.443081944446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45992.443081944446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45992.443081944446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45992.443081944446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45992.443081944446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45992.443081944446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45992.443081944446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45992.443081944446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45992.443081944446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45992.443081944446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45992.443081944446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45992.443081944446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45992.443081944446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45992.443081944446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45992.443081944446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45992.443081944446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45992.443081944446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45992.443081944446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45992.443081944446</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167.44324398148456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8.0556629629645613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0.17094074073975207</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0.10719074074586388</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45992.443081944446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45992.443081944446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45992.443081944446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45992.443081944446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45992.443081944446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45992.443081944446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45992.443081944446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45992.443081944446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45992.443081944446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45992.443081944446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45992.443081944446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45992.443081944446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45992.443081944446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45992.443081944446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45992.443081944446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45992.443081944446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45992.443081944446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45992.443081944446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45992.443081944446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45992.443081944446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45992.443081944446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45992.443081944446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45992.443081944446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45992.443081944446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45992.443081944446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45992.443081944446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45992.443081944446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45992.443081944446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45992.443081944446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45992.443081944446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45992.443081944446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45992.443081944446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45992.443081944446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45992.443081944446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45992.443081944446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45992.443081944446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45992.443081944446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45992.443081944446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45992.443081944446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45992.443081944446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45992.443081944446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45992.443081944446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45992.443081944446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45992.443081944446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45992.443081944446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45992.443081944446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45992.443081944446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45992.443081944446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45992.443081944446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45992.443081944446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45992.443081944446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45992.443081944446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45992.443081944446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45992.443081944446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45992.443081944446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45992.443081944446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45992.443081944446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45992.443081944446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45992.443081944446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45992.443081944446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45992.443081944446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45992.443081944446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45992.443081944446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45992.443081944446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45992.443081944446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45992.443081944446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45992.443081944446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45992.443081944446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45992.443081944446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45992.443081944446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45992.443081944446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45992.443081944446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45992.443081944446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45992.443081944446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45992.443081944446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45992.443081944446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45992.443081944446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45992.443081944446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45992.443081944446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45992.443081944446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45992.443081944446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45992.443081944446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45992.443081944446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45992.443081944446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45992.443081944446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45992.443081944446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45992.443081944446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45992.443081944446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45992.443081944446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45992.443081944446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45992.443081944446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45992.443081944446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45992.443081944446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45992.443081944446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45992.443081944446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45992.443081944446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45992.443081944446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45992.443081944446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45992.443081944446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45992.443081944446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45992.443081944446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45992.443081944446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45992.443081944446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45992.443081944446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45992.443081944446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45992.443081944446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45992.443081944446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45992.443081944446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45992.443081944446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45992.443081944446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45992.443081944446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45992.443081944446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45992.443081944446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45992.443081944446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45992.443081944446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45992.443081944446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45992.443081944446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45992.443081944446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45992.443081944446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45992.443081944446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45992.443081944446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45992.443081944446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45992.443081944446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45992.443081944446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45992.443081944446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45992.443081944446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45992.443081944446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45992.443081944446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45992.443081944446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45992.443081944446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45992.443081944446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45992.443081944446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45992.443081944446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45992.443081944446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45992.443081944446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45992.443081944446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45992.443081944446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45992.443081944446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45992.443081944446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45992.443081944446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45992.443081944446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45992.443081944446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45992.443081944446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45992.443081944446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45992.443081944446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45992.443081944446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45992.443081944446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45992.443081944446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45992.443081944446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45992.443081944446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45992.443081944446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45992.443081944446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45992.443081944446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45992.443081944446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45992.443081944446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45992.443081944446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45992.443081944446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45992.443081944446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45992.443081944446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45992.443081944446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45992.443081944446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45992.443081944446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45992.443081944446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45992.443081944446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45992.443081944446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45992.443081944446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45992.443081944446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45992.443081944446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45992.443081944446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45992.443081944446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45992.443081944446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45992.443081944446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45992.443081944446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45992.443081944446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45992.443081944446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45992.443081944446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45992.443081944446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45992.443081944446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45992.443081944446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45992.443081944446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45992.443081944446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45992.443081944446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45992.443081944446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45992.443081944446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45992.443081944446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45992.443081944446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45992.443081944446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45992.443081944446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45992.443081944446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45992.443081944446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45992.443081944446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45992.443081944446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45992.443081944446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45992.443081944446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45992.443081944446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45992.443081944446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45992.443081944446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45992.443081944446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45992.443081944446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45992.443081944446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45992.443081944446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45992.443081944446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45992.443081944446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45992.443081944446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45992.443081944446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45992.443081944446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45992.443081944446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45992.443081944446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45992.443081944446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45992.443081944446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45992.443081944446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45992.443081944446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45992.443081944446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45992.443081944446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45992.443081944446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45992.443081944446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45992.443081944446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45992.443081944446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45992.443081944446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45992.443081944446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45992.443081944446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45992.443081944446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45992.443081944446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45992.443081944446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45992.443081944446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45992.443081944446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45992.443081944446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45992.443081944446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45992.443081944446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45992.443081944446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45992.443081944446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45992.443081944446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45992.443081944446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45992.443081944446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45992.443081944446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45992.443081944446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45992.443081944446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45992.443081944446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45992.443081944446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45992.443081944446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45992.443081944446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45992.443081944446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45992.443081944446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45992.443081944446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45992.443081944446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45992.443081944446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45992.443081944446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45992.443081944446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45992.443081944446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45992.443081944446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45992.443081944446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45992.443081944446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45992.443081944446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45992.443081944446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45992.443081944446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45992.443081944446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45992.443081944446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45992.443081944446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45992.443081944446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45992.443081944446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45992.443081944446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45992.443081944446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45992.443081944446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45992.443081944446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45992.443081944446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45992.443081944446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45992.443081944446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45992.443081944446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45992.443081944446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45992.443081944446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45992.443081944446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45992.443081944446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45992.443081944446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45992.443081944446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45992.443081944446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45992.443081944446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45992.443081944446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45992.443081944446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45992.443081944446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45992.443081944446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45992.443081944446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45992.443081944446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45992.443081944446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45992.443081944446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45992.443081944446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45992.443081944446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45992.443081944446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45992.443081944446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45992.443081944446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45992.443081944446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45992.443081944446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45992.443081944446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45992.443081944446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45992.443081944446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45992.443081944446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45992.443081944446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45992.443081944446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45992.443081944446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45992.443081944446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45992.443081944446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45992.443081944446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45992.443081944446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45992.443081944446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45992.443081944446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45992.443081944446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45992.443081944446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45992.443081944446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45992.443081944446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45992.443081944446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45992.443081944446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45992.443081944446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45992.443081944446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45992.443081944446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45992.443081944446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45992.443081944446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45992.443081944446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45992.443081944446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45992.443081944446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45992.443081944446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45992.443081944446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45992.443081944446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45992.443081944446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45992.443081944446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45992.443081944446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45992.443081944446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45992.443081944446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45992.443081944446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45992.443081944446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45992.443081944446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45992.443081944446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45992.443081944446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45992.443081944446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45992.443081944446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45992.443081944446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45992.443081944446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45992.443081944446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45992.443081944446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45992.443081944446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45992.443081944446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45992.443081944446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45992.443081944446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45992.443081944446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45992.443081944446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45992.443081944446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45992.443081944446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45992.443081944446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45992.443081944446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45992.443081944446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45992.443081944446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45992.443081944446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45992.443081944446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45992.443081944446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45992.443081944446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45992.443081944446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45992.443081944446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45992.443081944446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45992.443081944446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45992.443081944446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45992.443081944446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45992.443081944446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45992.443081944446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45992.443081944446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45992.443081944446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45992.443081944446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45992.443081944446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45992.443081944446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45992.443081944446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45992.443081944446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45992.443081944446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45992.443081944446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45992.443081944446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45992.443081944446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45992.443081944446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45992.443081944446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45992.443081944446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45992.443081944446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45992.443081944446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45992.443081944446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45992.443081944446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45992.443081944446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45992.443081944446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45992.443081944446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45992.443081944446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45992.443081944446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45992.443081944446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45992.443081944446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45992.443081944446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45992.443081944446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45992.443081944446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45992.443081944446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45992.443081944446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45992.443081944446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45992.443081944446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45992.443081944446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45992.443081944446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45992.443081944446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45992.443081944446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45992.443081944446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45992.443081944446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45992.443081944446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45992.443081944446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45992.443081944446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45992.443081944446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45992.443081944446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45992.443081944446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45992.443081944446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45992.443081944446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45992.443081944446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45992.443081944446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45992.443081944446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45992.443081944446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45992.443081944446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45992.443081944446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45992.443081944446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45992.443081944446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45992.443081944446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45992.443081944446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45992.443081944446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45992.443081944446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45992.443081944446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45992.443081944446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45992.443081944446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45992.443081944446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45992.443081944446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45992.443081944446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45992.443081944446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45992.443081944446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45992.443081944446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45992.443081944446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45992.443081944446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45992.443081944446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45992.443081944446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45992.443081944446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45992.443081944446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45992.443081944446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45992.443081944446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45992.443081944446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45992.443081944446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45992.443081944446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45992.443081944446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45992.443081944446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45992.443081944446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45992.443081944446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45992.443081944446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45992.443081944446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45992.443081944446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45992.443081944446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45992.443081944446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45992.443081944446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45992.443081944446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45992.443081944446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45992.443081944446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45992.443081944446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45992.443081944446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45992.443081944446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45992.443081944446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45992.443081944446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45992.443081944446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45992.443081944446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45992.443081944446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45992.443081944446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45992.443081944446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45992.443081944446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45992.443081944446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45992.443081944446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45992.443081944446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45992.443081944446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45992.443081944446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45992.443081944446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45992.443081944446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45992.443081944446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45992.443081944446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45992.443081944446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45992.443081944446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45992.443081944446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45992.443081944446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45992.443081944446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45992.443081944446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45992.443081944446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45992.443081944446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45992.443081944446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45992.443081944446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45992.443081944446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45992.443081944446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45992.443081944446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45992.443081944446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45992.443081944446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45992.443081944446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45992.443081944446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45992.443081944446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45992.443081944446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45992.443081944446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45992.443081944446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45992.443081944446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45992.443081944446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45992.443081944446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45992.443081944446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45992.443081944446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45992.443081944446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45992.443081944446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45992.443081944446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45992.443081944446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45992.443081944446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45992.443081944446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45992.443081944446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45992.443081944446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45992.443081944446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45992.443081944446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45992.443081944446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45992.443081944446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45992.443081944446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45992.443081944446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45992.443081944446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45992.443081944446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45992.443081944446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45992.443081944446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45992.443081944446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45992.443081944446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45992.443081944446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45992.443081944446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45992.443081944446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45992.443081944446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45992.443081944446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45992.443081944446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45992.443081944446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45992.443081944446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45992.443081944446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45992.443081944446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45992.443081944446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45992.443081944446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45992.443081944446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45992.443081944446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45992.443081944446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45992.443081944446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45992.443081944446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45992.443081944446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45992.443081944446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45992.443081944446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45992.443081944446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45992.443081944446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45992.443081944446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45992.443081944446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45992.443081944446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45992.443081944446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45992.443081944446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45992.443081944446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45992.443081944446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45992.443081944446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45992.443081944446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45992.443081944446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45992.443081944446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45992.443081944446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45992.443081944446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45992.443081944446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45992.443081944446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45992.443081944446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45992.443081944446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45992.443081944446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45992.443081944446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45992.443081944446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45992.443081944446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45992.443081944446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45992.443081944446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45992.443081944446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45992.443081944446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45992.443081944446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45992.443081944446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45992.443081944446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45992.443081944446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45992.443081944446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45992.443081944446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45992.443081944446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45992.443081944446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45992.443081944446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45992.443081944446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45992.443081944446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45992.443081944446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45992.443081944446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45992.443081944446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45992.443081944446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45992.443081944446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45992.443081944446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45992.443081944446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45992.443081944446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45992.443081944446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45992.443081944446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45992.443081944446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45992.443081944446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45992.443081944446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45992.443081944446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45992.443081944446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45992.443081944446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45992.443081944446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45992.443081944446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45992.443081944446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45992.443081944446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45992.443081944446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45992.443081944446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45992.443081944446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45992.443081944446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45992.443081944446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45992.443081944446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45992.443081944446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45992.443081944446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45992.443081944446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45992.443081944446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45992.443081944446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45992.443081944446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45992.443081944446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45992.443081944446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45992.443081944446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45992.443081944446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45992.443081944446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45992.443081944446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45992.443081944446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45992.443081944446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45992.443081944446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45992.443081944446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45992.443081944446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45992.443081944446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45992.443081944446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45992.443081944446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45992.443081944446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45992.443081944446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45992.443081944446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45992.443081944446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45992.443081944446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45992.443081944446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45992.443081944446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45992.443081944446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45992.443081944446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45992.443081944446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45992.443081944446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45992.443081944446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45992.443081944446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45992.443081944446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45992.443081944446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45992.443081944446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45992.443081944446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45992.443081944446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45992.443081944446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45992.443081944446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45992.443081944446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45992.443081944446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45992.443081944446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45992.443081944446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45992.443081944446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45992.443081944446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45992.443081944446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45992.443081944446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45992.443081944446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45992.443081944446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45992.443081944446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45992.443081944446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45992.443081944446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45992.443081944446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45992.443081944446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45992.443081944446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45992.443081944446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45992.443081944446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45992.443081944446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45992.443081944446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45992.443081944446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45992.443081944446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45992.443081944446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45992.443081944446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45992.443081944446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45992.443081944446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45992.443081944446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45992.443081944446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45992.443081944446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45992.443081944446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45992.443081944446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45992.443081944446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45992.443081944446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45992.443081944446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45992.443081944446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45992.443081944446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45992.443081944446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45992.443081944446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45992.443081944446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45992.443081944446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45992.443081944446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45992.443081944446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45992.443081944446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45992.443081944446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45992.443081944446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45992.443081944446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45992.443081944446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45992.443081944446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45992.443081944446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45992.443081944446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45992.443081944446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45992.443081944446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45992.443081944446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45992.443081944446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45992.443081944446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45992.443081944446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45992.443081944446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45992.443081944446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45992.443081944446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45992.443081944446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45992.443081944446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45992.443081944446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45992.443081944446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45992.443081944446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45992.443081944446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45992.443081944446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45992.443081944446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45992.443081944446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45992.443081944446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45992.443081944446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45992.443081944446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45992.443081944446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45992.443081944446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45992.443081944446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45992.443081944446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45992.443081944446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45992.443081944446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45992.443081944446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45992.443081944446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45992.443081944446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45992.443081944446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45992.443081944446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45992.443081944446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45992.443081944446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45992.443081944446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45992.443081944446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45992.443081944446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45992.443081944446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45992.443081944446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45992.443081944446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45992.443081944446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45992.443081944446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45992.443081944446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45992.443081944446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45992.443081944446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45992.443081944446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45992.443081944446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45992.443081944446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45992.443081944446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45992.443081944446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45992.443081944446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45992.443081944446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45992.443081944446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45992.443081944446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45992.443081944446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45992.443081944446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45992.443081944446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45992.443081944446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45992.443081944446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45992.443081944446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45992.443081944446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45992.443081944446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45992.443081944446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45992.443081944446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45992.443081944446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45992.443081944446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45992.443081944446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45992.443081944446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45992.443081944446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45992.443081944446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45992.443081944446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45992.443081944446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45992.443081944446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45992.443081944446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45992.443081944446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45992.443081944446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45992.443081944446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45992.443081944446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45992.443081944446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45992.443081944446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45992.443081944446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45992.443081944446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45992.443081944446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45992.443081944446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45992.443081944446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45992.443081944446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45992.443081944446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45992.443081944446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45992.443081944446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45992.443081944446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45992.443081944446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45992.443081944446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45992.443081944446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45992.443081944446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45992.443081944446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45992.443081944446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45992.443081944446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45992.443081944446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45992.443081944446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45992.443081944446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45992.443081944446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45992.443081944446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45992.443081944446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45992.443081944446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45992.443081944446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45992.443081944446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45992.443081944446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45992.443081944446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45992.443081944446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45992.443081944446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45992.443081944446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45992.443081944446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45992.443081944446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45992.443081944446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45992.443081944446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45992.443081944446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45992.443081944446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45992.443081944446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45992.443081944446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45992.443081944446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45992.443081944446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45992.443081944446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45992.443081944446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45992.443081944446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45992.443081944446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45992.443081944446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45992.443081944446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45992.443081944446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45992.443081944446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45992.443081944446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45992.443081944446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45992.443081944446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45992.443081944446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45992.443081944446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45992.443081944446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45992.443081944446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45992.443081944446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45992.443081944446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45992.443081944446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45992.443081944446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45992.443081944446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45992.443081944446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45992.443081944446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45992.443081944446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45992.443081944446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45992.443081944446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45992.443081944446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45992.443081944446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45992.443081944446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45992.443081944446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45992.443081944446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45992.443081944446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45992.443081944446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45992.443081944446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45992.443081944446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45992.443081944446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45992.443081944446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45992.443081944446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45992.443081944446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45992.443081944446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45992.443081944446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45992.443081944446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45992.443081944446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45992.443081944446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45992.443081944446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45992.443081944446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45992.443081944446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45992.443081944446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45992.443081944446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45992.443081944446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45992.443081944446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45992.443081944446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45992.443081944446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45992.443081944446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45992.443081944446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45992.443081944446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45992.443081944446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45992.443081944446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45992.443081944446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45992.443081944446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45992.443081944446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45992.443081944446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45992.443081944446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45992.443081944446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45992.443081944446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45992.443081944446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45992.443081944446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45992.443081944446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45992.443081944446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45992.443081944446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45992.443081944446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45992.443081944446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45992.443081944446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45992.443081944446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45992.443081944446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45992.443081944446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45992.443081944446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45992.443081944446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45992.443081944446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45992.443081944446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45992.443081944446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45992.443081944446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45992.443081944446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45992.443081944446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45992.443081944446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45992.443081944446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45992.443081944446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45992.443081944446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45992.443081944446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45992.443081944446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45992.443081944446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45992.443081944446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45992.443081944446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45992.443081944446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45992.443081944446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45992.443081944446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45992.443081944446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45992.443081944446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45992.443081944446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45992.443081944446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45992.443081944446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45992.443081944446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45992.443081944446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45992.443081944446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45992.443081944446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45992.443081944446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45992.443081944446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45992.443081944446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45992.443081944446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45992.443081944446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45992.443081944446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45992.443081944446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45992.443081944446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45992.443081944446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45992.443081944446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45992.443081944446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45992.443081944446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45992.443081944446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45992.443081944446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45992.443081944446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45992.443081944446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45992.443081944446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45992.443081944446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45992.443081944446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45992.443081944446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45992.443081944446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45992.443081944446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45992.443081944446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45992.443081944446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45992.443081944446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45992.443081944446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45992.443081944446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45992.443081944446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45992.443081944446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45992.443081944446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45992.443081944446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45992.443081944446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45992.443081944446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45992.443081944446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45992.443081944446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45992.443081944446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45992.443081944446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45992.443081944446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45992.443081944446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45992.443081944446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45992.443081944446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45992.443081944446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45992.443081944446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45992.443081944446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45992.443081944446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45992.443081944446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45992.443081944446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45992.443081944446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45992.443081944446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45992.443081944446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45992.443081944446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45992.443081944446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45992.443081944446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45992.443081944446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45992.443081944446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45992.443081944446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45992.443081944446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45992.443081944446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45992.443081944446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45992.443081944446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45992.443081944446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45992.443081944446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45992.443081944446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45992.443081944446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45992.443081944446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45992.443081944446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45992.443081944446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45992.443081944446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45992.443081944446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45992.443081944446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45992.443081944446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45992.443081944446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45992.443081944446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45992.443081944446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45992.443081944446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45992.443081944446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45992.443081944446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45992.443081944446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288.96236435184983</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3</v>
      </c>
      <c r="D3" s="88" t="s">
        <v>39201</v>
      </c>
      <c r="E3" s="91" t="s">
        <v>39106</v>
      </c>
      <c r="F3" s="92">
        <v>45992.347222222219</v>
      </c>
      <c r="G3" s="93">
        <f t="shared" ref="G3:G22" ca="1" si="0">IFERROR(NOW()-F3,"")</f>
        <v>9.5859722227032762E-2</v>
      </c>
      <c r="H3" s="92">
        <v>45992.337719907409</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2</v>
      </c>
      <c r="D4" s="88" t="s">
        <v>34729</v>
      </c>
      <c r="E4" s="91" t="s">
        <v>39106</v>
      </c>
      <c r="F4" s="92">
        <v>45992.354861111111</v>
      </c>
      <c r="G4" s="93">
        <f t="shared" ca="1" si="0"/>
        <v>8.8220833335071802E-2</v>
      </c>
      <c r="H4" s="92">
        <v>45992.3440625</v>
      </c>
      <c r="I4" s="110" t="str">
        <f>IFERROR(VLOOKUP(D4,DB!A:F,6,0),"")</f>
        <v>SCECO</v>
      </c>
      <c r="J4" s="110" t="str">
        <f>IFERROR(VLOOKUP(D4,DB!A:G,7,0),"")</f>
        <v>Vandalized</v>
      </c>
      <c r="K4" s="94" t="s">
        <v>39204</v>
      </c>
      <c r="L4" s="88" t="str">
        <f>IFERROR(VLOOKUP(D4,DB!A:I,9,0),"")</f>
        <v>Latis</v>
      </c>
    </row>
    <row r="5" spans="1:16" ht="15" customHeight="1">
      <c r="A5" s="110" t="s">
        <v>39205</v>
      </c>
      <c r="B5" s="110" t="str">
        <f>IFERROR(VLOOKUP(D5,DB!A:K,11,0),"")</f>
        <v>R4</v>
      </c>
      <c r="C5" s="90">
        <v>1</v>
      </c>
      <c r="D5" s="88" t="s">
        <v>37130</v>
      </c>
      <c r="E5" s="91" t="s">
        <v>39106</v>
      </c>
      <c r="F5" s="92"/>
      <c r="G5" s="93">
        <f t="shared" ca="1" si="0"/>
        <v>45992.443081944446</v>
      </c>
      <c r="H5" s="92">
        <v>45992.394814814812</v>
      </c>
      <c r="I5" s="110" t="str">
        <f>IFERROR(VLOOKUP(D5,DB!A:F,6,0),"")</f>
        <v>SCECO</v>
      </c>
      <c r="J5" s="110" t="str">
        <f>IFERROR(VLOOKUP(D5,DB!A:G,7,0),"")</f>
        <v>Dead</v>
      </c>
      <c r="K5" s="94" t="s">
        <v>39206</v>
      </c>
      <c r="L5" s="88" t="str">
        <f>IFERROR(VLOOKUP(D5,DB!A:I,9,0),"")</f>
        <v>Latis</v>
      </c>
    </row>
    <row r="6" spans="1:16" ht="15" customHeight="1">
      <c r="A6" s="110" t="s">
        <v>39205</v>
      </c>
      <c r="B6" s="110" t="str">
        <f>IFERROR(VLOOKUP(D6,DB!A:K,11,0),"")</f>
        <v>R4</v>
      </c>
      <c r="C6" s="90">
        <v>1</v>
      </c>
      <c r="D6" s="88" t="s">
        <v>28802</v>
      </c>
      <c r="E6" s="91" t="s">
        <v>39106</v>
      </c>
      <c r="F6" s="92"/>
      <c r="G6" s="93">
        <f t="shared" ca="1" si="0"/>
        <v>45992.443081944446</v>
      </c>
      <c r="H6" s="92">
        <v>45992.396863425929</v>
      </c>
      <c r="I6" s="110" t="str">
        <f>IFERROR(VLOOKUP(D6,DB!A:F,6,0),"")</f>
        <v>SCECO</v>
      </c>
      <c r="J6" s="110" t="str">
        <f>IFERROR(VLOOKUP(D6,DB!A:G,7,0),"")</f>
        <v>Good</v>
      </c>
      <c r="K6" s="94" t="s">
        <v>39204</v>
      </c>
      <c r="L6" s="88" t="str">
        <f>IFERROR(VLOOKUP(D6,DB!A:I,9,0),"")</f>
        <v>Latis</v>
      </c>
    </row>
    <row r="7" spans="1:16" ht="15" customHeight="1">
      <c r="A7" s="110" t="s">
        <v>39205</v>
      </c>
      <c r="B7" s="110" t="str">
        <f>IFERROR(VLOOKUP(D7,DB!A:K,11,0),"")</f>
        <v>R4</v>
      </c>
      <c r="C7" s="90">
        <v>1</v>
      </c>
      <c r="D7" s="88" t="s">
        <v>35547</v>
      </c>
      <c r="E7" s="91" t="s">
        <v>39106</v>
      </c>
      <c r="F7" s="92"/>
      <c r="G7" s="93">
        <f t="shared" ca="1" si="0"/>
        <v>45992.443081944446</v>
      </c>
      <c r="H7" s="92">
        <v>45992.397499999999</v>
      </c>
      <c r="I7" s="110" t="str">
        <f>IFERROR(VLOOKUP(D7,DB!A:F,6,0),"")</f>
        <v>SCECO</v>
      </c>
      <c r="J7" s="110" t="str">
        <f>IFERROR(VLOOKUP(D7,DB!A:G,7,0),"")</f>
        <v>Dead</v>
      </c>
      <c r="K7" s="94" t="s">
        <v>39207</v>
      </c>
      <c r="L7" s="88" t="str">
        <f>IFERROR(VLOOKUP(D7,DB!A:I,9,0),"")</f>
        <v>Latis</v>
      </c>
    </row>
    <row r="8" spans="1:16" ht="15" customHeight="1">
      <c r="A8" s="110" t="s">
        <v>39205</v>
      </c>
      <c r="B8" s="110" t="str">
        <f>IFERROR(VLOOKUP(D8,DB!A:K,11,0),"")</f>
        <v>R4</v>
      </c>
      <c r="C8" s="90">
        <v>1</v>
      </c>
      <c r="D8" s="88" t="s">
        <v>37176</v>
      </c>
      <c r="E8" s="91" t="s">
        <v>39106</v>
      </c>
      <c r="F8" s="92"/>
      <c r="G8" s="93">
        <f t="shared" ca="1" si="0"/>
        <v>45992.443081944446</v>
      </c>
      <c r="H8" s="92">
        <v>45992.420555555553</v>
      </c>
      <c r="I8" s="110" t="str">
        <f>IFERROR(VLOOKUP(D8,DB!A:F,6,0),"")</f>
        <v>SCECO</v>
      </c>
      <c r="J8" s="110" t="str">
        <f>IFERROR(VLOOKUP(D8,DB!A:G,7,0),"")</f>
        <v>Dead</v>
      </c>
      <c r="K8" s="94" t="s">
        <v>39207</v>
      </c>
      <c r="L8" s="88" t="str">
        <f>IFERROR(VLOOKUP(D8,DB!A:I,9,0),"")</f>
        <v>Latis</v>
      </c>
    </row>
    <row r="9" spans="1:16" ht="15" customHeight="1">
      <c r="A9" s="110"/>
      <c r="B9" s="110" t="str">
        <f>IFERROR(VLOOKUP(D10,DB!A:K,11,0),"")</f>
        <v/>
      </c>
      <c r="C9" s="90"/>
      <c r="D9" s="88"/>
      <c r="E9" s="91"/>
      <c r="F9" s="92"/>
      <c r="G9" s="93">
        <f t="shared" ca="1" si="0"/>
        <v>45992.443081944446</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45992.443081944446</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45992.443081944446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45992.443081944446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45992.443081944446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45992.443081944446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45992.443081944446</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150"/>
      <c r="E16" s="91"/>
      <c r="F16" s="92"/>
      <c r="G16" s="93">
        <f t="shared" ca="1" si="0"/>
        <v>45992.443081944446</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45992.443081944446</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45992.443081944446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5"/>
      <c r="E19" s="91"/>
      <c r="F19" s="92"/>
      <c r="G19" s="93">
        <f t="shared" ca="1" si="0"/>
        <v>45992.443081944446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45992.443081944446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45992.443081944446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45992.443081944446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45992.443081944446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45992.443081944446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45992.443081944446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45992.443081944446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45992.443081944446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45992.443081944446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45992.443081944446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45992.443081944446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45992.443081944446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45992.443081944446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45992.443081944446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45992.443081944446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45992.443081944446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45992.443081944446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45992.443081944446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45992.443081944446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45992.443081944446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45992.443081944446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45992.443081944446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45992.443081944446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45992.443081944446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45992.443081944446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45992.443081944446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45992.443081944446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45992.443081944446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45992.443081944446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45992.443081944446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45992.443081944446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45992.443081944446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45992.443081944446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45992.443081944446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45992.443081944446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45992.443081944446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45992.443081944446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45992.443081944446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45992.443081944446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45992.443081944446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45992.443081944446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45992.443081944446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45992.443081944446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45992.443081944446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45992.443081944446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45992.443081944446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45992.443081944446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45992.443081944446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45992.443081944446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45992.443081944446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45992.443081944446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45992.443081944446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45992.443081944446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45992.443081944446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45992.443081944446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45992.443081944446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45992.443081944446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45992.443081944446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45992.443081944446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45992.443081944446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45992.443081944446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45992.443081944446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45992.443081944446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45992.443081944446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45992.443081944446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45992.443081944446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45992.443081944446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45992.443081944446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45992.443081944446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45992.443081944446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45992.443081944446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45992.443081944446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45992.443081944446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45992.443081944446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45992.443081944446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45992.443081944446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45992.443081944446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45992.443081944446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45992.443081944446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45992.443081944446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45992.443081944446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45992.443081944446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45992.443081944446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45992.443081944446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45992.443081944446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45992.443081944446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45992.443081944446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45992.443081944446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45992.443081944446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45992.443081944446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45992.443081944446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45992.443081944446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45992.443081944446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45992.443081944446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45992.443081944446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45992.443081944446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45992.443081944446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45992.443081944446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45992.443081944446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45992.443081944446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45992.443081944446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45992.443081944446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45992.443081944446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45992.443081944446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45992.443081944446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45992.443081944446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45992.443081944446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45992.443081944446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45992.443081944446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45992.443081944446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45992.443081944446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45992.443081944446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45992.443081944446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45992.443081944446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45992.443081944446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45992.443081944446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45992.443081944446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45992.443081944446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45992.443081944446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45992.443081944446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45992.443081944446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45992.443081944446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45992.443081944446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45992.443081944446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45992.443081944446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45992.443081944446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45992.443081944446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45992.443081944446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45992.443081944446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45992.443081944446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45992.443081944446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45992.443081944446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45992.443081944446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45992.443081944446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45992.443081944446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45992.443081944446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45992.443081944446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45992.443081944446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45992.443081944446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45992.443081944446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45992.443081944446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45992.443081944446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45992.443081944446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45992.443081944446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45992.443081944446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45992.443081944446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45992.443081944446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45992.443081944446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45992.443081944446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45992.443081944446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45992.443081944446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45992.443081944446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45992.443081944446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45992.443081944446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45992.443081944446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45992.443081944446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45992.443081944446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45992.443081944446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45992.443081944446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45992.443081944446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45992.443081944446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45992.443081944446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45992.443081944446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45992.443081944446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45992.443081944446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45992.443081944446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45992.443081944446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45992.443081944446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45992.443081944446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45992.443081944446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45992.443081944446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45992.443081944446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45992.443081944446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45992.443081944446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45992.443081944446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45992.443081944446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45992.443081944446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45992.443081944446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45992.443081944446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45992.443081944446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45992.443081944446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45992.443081944446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45992.443081944446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45992.443081944446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45992.443081944446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45992.443081944446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45992.443081944446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45992.443081944446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45992.443081944446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45992.443081944446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45992.443081944446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45992.443081944446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45992.443081944446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45992.443081944446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45992.443081944446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60" ca="1" si="4">IFERROR(NOW()-F215,"")</f>
        <v>45992.443081944446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45992.443081944446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45992.443081944446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45992.443081944446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45992.443081944446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45992.443081944446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45992.443081944446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45992.443081944446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45992.443081944446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45992.443081944446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45992.443081944446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45992.443081944446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45992.443081944446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45992.443081944446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45992.443081944446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45992.443081944446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45992.443081944446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45992.443081944446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45992.443081944446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45992.443081944446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45992.443081944446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45992.443081944446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45992.443081944446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45992.443081944446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45992.443081944446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45992.443081944446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45992.443081944446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45992.443081944446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45992.443081944446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45992.443081944446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45992.443081944446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45992.443081944446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45992.443081944446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45992.443081944446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45992.443081944446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45992.443081944446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45992.443081944446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45992.443081944446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45992.443081944446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45992.443081944446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45992.443081944446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45992.443081944446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45992.443081944446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45992.443081944446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45992.443081944446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45992.443081944446</v>
      </c>
      <c r="H260" s="92"/>
      <c r="I260" s="110" t="str">
        <f>IFERROR(VLOOKUP(D260,DB!A:F,6,0),"")</f>
        <v/>
      </c>
      <c r="J260" s="110" t="str">
        <f>IFERROR(VLOOKUP(D260,DB!A:G,7,0),"")</f>
        <v/>
      </c>
      <c r="K260" s="94"/>
      <c r="L260" s="88" t="str">
        <f>IFERROR(VLOOKUP(D260,DB!A:I,9,0),"")</f>
        <v/>
      </c>
    </row>
  </sheetData>
  <dataValidations count="2">
    <dataValidation allowBlank="1" showInputMessage="1" showErrorMessage="1" sqref="E1" xr:uid="{A4F81451-56CC-4543-9497-104C4E44EE4B}"/>
    <dataValidation type="list" allowBlank="1" showInputMessage="1" showErrorMessage="1" sqref="E2:E2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9" sqref="D9:D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100.61102175925771</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66.254204629629385</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43.781970833333617</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11.069783333332452</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0.3199453703709878</v>
      </c>
      <c r="H6" s="38">
        <v>45992.1175</v>
      </c>
      <c r="I6" s="37" t="str">
        <f>IFERROR(VLOOKUP(D6,DB!A:F,6,0),"")</f>
        <v>Generator-SG</v>
      </c>
      <c r="J6" s="37" t="str">
        <f>IFERROR(VLOOKUP(D6,DB!A:G,7,0),"")</f>
        <v>Vandalized</v>
      </c>
      <c r="K6" s="37" t="s">
        <v>39217</v>
      </c>
      <c r="L6" s="37" t="str">
        <f>IFERROR(VLOOKUP(D6,DB!A:I,9,0),"")</f>
        <v>Latis</v>
      </c>
    </row>
    <row r="7" spans="1:13">
      <c r="A7" s="37"/>
      <c r="B7" s="37" t="str">
        <f>IFERROR(VLOOKUP(D7,DB!A:K,11,0),"")</f>
        <v/>
      </c>
      <c r="C7" s="37"/>
      <c r="D7" s="154"/>
      <c r="E7" s="37"/>
      <c r="F7" s="38"/>
      <c r="G7" s="135">
        <f ca="1">IFERROR(NOW()-F7,"")</f>
        <v>45992.443081944446</v>
      </c>
      <c r="H7" s="38"/>
      <c r="I7" s="37" t="str">
        <f>IFERROR(VLOOKUP(D7,DB!A:F,6,0),"")</f>
        <v/>
      </c>
      <c r="J7" s="37" t="str">
        <f>IFERROR(VLOOKUP(D7,DB!A:G,7,0),"")</f>
        <v/>
      </c>
      <c r="K7" s="37"/>
      <c r="L7" s="37" t="str">
        <f>IFERROR(VLOOKUP(D7,DB!A:I,9,0),"")</f>
        <v/>
      </c>
    </row>
    <row r="8" spans="1:13">
      <c r="A8" s="37"/>
      <c r="B8" s="37" t="str">
        <f>IFERROR(VLOOKUP(D8,DB!A:K,11,0),"")</f>
        <v/>
      </c>
      <c r="C8" s="37"/>
      <c r="D8"/>
      <c r="E8" s="37"/>
      <c r="F8" s="38"/>
      <c r="G8" s="135">
        <f ca="1">IFERROR(NOW()-F8,"")</f>
        <v>45992.443081944446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45992.443081944446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45992.443081944446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45992.443081944446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45992.443081944446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45992.443081944446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45992.443081944446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45992.443081944446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45992.443081944446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45992.443081944446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45992.443081944446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45992.443081944446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45992.443081944446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45992.443081944446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45992.443081944446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45992.443081944446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45992.443081944446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45992.443081944446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45992.443081944446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45992.443081944446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45992.443081944446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45992.443081944446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45992.443081944446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45992.443081944446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45992.443081944446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45992.443081944446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45992.443081944446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45992.443081944446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45992.443081944446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45992.443081944446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45992.443081944446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45992.443081944446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45992.443081944446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45992.443081944446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45992.443081944446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45992.443081944446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45992.443081944446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45992.443081944446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45992.443081944446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45992.443081944446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45992.443081944446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45992.443081944446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45992.443081944446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45992.443081944446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45992.443081944446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45992.443081944446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45992.443081944446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45992.443081944446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45992.443081944446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45992.443081944446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45992.443081944446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45992.443081944446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45992.443081944446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45992.443081944446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45992.443081944446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45992.443081944446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45992.443081944446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45992.443081944446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45992.443081944446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45992.443081944446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45992.443081944446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45992.443081944446</v>
      </c>
      <c r="H69" s="38"/>
      <c r="I69" s="37" t="str">
        <f>IFERROR(VLOOKUP(D69,DB!A:F,6,0),"")</f>
        <v/>
      </c>
      <c r="J69" s="37" t="str">
        <f>IFERROR(VLOOKUP(D69,DB!A:G,7,0),"")</f>
        <v/>
      </c>
      <c r="K69" s="37"/>
      <c r="L69" s="37" t="str">
        <f>IFERROR(VLOOKUP(D69,DB!A:I,9,0),"")</f>
        <v/>
      </c>
    </row>
    <row r="70" spans="1:12">
      <c r="A70" s="151"/>
      <c r="B70" s="151" t="str">
        <f>IFERROR(VLOOKUP(D70,DB!A:K,11,0),"")</f>
        <v/>
      </c>
      <c r="C70" s="151"/>
      <c r="D70" s="151"/>
      <c r="E70" s="151"/>
      <c r="F70" s="152"/>
      <c r="G70" s="153">
        <f ca="1">IFERROR(NOW()-F70,"")</f>
        <v>45992.443081944446</v>
      </c>
      <c r="H70" s="152"/>
      <c r="I70" s="151" t="str">
        <f>IFERROR(VLOOKUP(D70,DB!A:F,6,0),"")</f>
        <v/>
      </c>
      <c r="J70" s="151" t="str">
        <f>IFERROR(VLOOKUP(D70,DB!A:G,7,0),"")</f>
        <v/>
      </c>
      <c r="K70" s="151"/>
      <c r="L70" s="151"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45992.443081944446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45992.443081944446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45992.443081944446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45992.443081944446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45992.443081944446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45992.443081944446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45992.443081944446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45992.443081944446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45992.443081944446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45992.443081944446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45992.443081944446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45992.443081944446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45992.443081944446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45992.443081944446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45992.443081944446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45992.443081944446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45992.443081944446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45992.443081944446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45992.443081944446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45992.443081944446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45992.443081944446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45992.443081944446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45992.443081944446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45992.443081944446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45992.443081944446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45992.443081944446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45992.443081944446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45992.443081944446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45992.443081944446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45992.443081944446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45992.443081944446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45992.443081944446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45992.443081944446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45992.443081944446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45992.443081944446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45992.443081944446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45992.443081944446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45992.443081944446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45992.443081944446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45992.443081944446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45992.443081944446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45992.443081944446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45992.443081944446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45992.443081944446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45992.443081944446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45992.443081944446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45992.443081944446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45992.443081944446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45992.443081944446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45992.443081944446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45992.443081944446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45992.443081944446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45992.443081944446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45992.443081944446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45992.443081944446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45992.443081944446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45992.443081944446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45992.443081944446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45992.443081944446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45992.443081944446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45992.443081944446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45992.443081944446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45992.443081944446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45992.443081944446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45992.443081944446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45992.443081944446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45992.443081944446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45992.443081944446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45992.443081944446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45992.443081944446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45992.443081944446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45992.443081944446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45992.443081944446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45992.443081944446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45992.443081944446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45992.443081944446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45992.443081944446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45992.443081944446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45992.443081944446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45992.443081944446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45992.443081944446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45992.443081944446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45992.443081944446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45992.443081944446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45992.443081944446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45992.443081944446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45992.443081944446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45992.443081944446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45992.443081944446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45992.443081944446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45992.443081944446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45992.443081944446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45992.443081944446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45992.443081944446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45992.443081944446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45992.443081944446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45992.443081944446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45992.443081944446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45992.443081944446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45992.443081944446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45992.443081944446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45992.443081944446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45992.443081944446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45992.443081944446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45992.443081944446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45992.443081944446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45992.443081944446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45992.443081944446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45992.443081944446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45992.443081944446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45992.443081944446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45992.443081944446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45992.443081944446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45992.443081944446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45992.443081944446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45992.443081944446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45992.443081944446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45992.443081944446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45992.443081944446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45992.443081944446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45992.443081944446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45992.443081944446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45992.443081944446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45992.443081944446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45992.443081944446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45992.443081944446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45992.443081944446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45992.443081944446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45992.443081944446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45992.443081944446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45992.443081944446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45992.443081944446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45992.443081944446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45992.443081944446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45992.443081944446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45992.443081944446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45992.443081944446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45992.443081944446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45992.443081944446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45992.443081944446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45992.443081944446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45992.443081944446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45992.443081944446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45992.443081944446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45992.443081944446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45992.443081944446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45992.443081944446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45992.443081944446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45992.443081944446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45992.443081944446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45992.443081944446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45992.443081944446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45992.443081944446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45992.443081944446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45992.443081944446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45992.443081944446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45992.443081944446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45992.443081944446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45992.443081944446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45992.443081944446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45992.443081944446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45992.443081944446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45992.443081944446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45992.443081944446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45992.443081944446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45992.443081944446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45992.443081944446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45992.443081944446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45992.443081944446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45992.443081944446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45992.443081944446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45992.443081944446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45992.443081944446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45992.443081944446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45992.443081944446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45992.443081944446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45992.443081944446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45992.443081944446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45992.443081944446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45992.443081944446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45992.443081944446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45992.443081944446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45992.443081944446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45992.443081944446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45992.443081944446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45992.443081944446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45992.443081944446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45992.443081944446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45992.443081944446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45992.443081944446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45992.443081944446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45992.443081944446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45992.443081944446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45992.443081944446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45992.443081944446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45992.443081944446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45992.443081944446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45992.443081944446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45992.443081944446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45992.443081944446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45992.443081944446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45992.443081944446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45992.443081944446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45992.443081944446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45992.443081944446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45992.443081944446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45992.443081944446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45992.443081944446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45992.443081944446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45992.443081944446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45992.443081944446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45992.443081944446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45992.443081944446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45992.443081944446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45992.443081944446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45992.443081944446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45992.443081944446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45992.443081944446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45992.443081944446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45992.443081944446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45992.443081944446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45992.443081944446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45992.443081944446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45992.443081944446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45992.443081944446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45992.443081944446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45992.443081944446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45992.443081944446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45992.443081944446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45992.443081944446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45992.443081944446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45992.443081944446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45992.443081944446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45992.443081944446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45992.443081944446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45992.443081944446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45992.443081944446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45992.443081944446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45992.443081944446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45992.443081944446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45992.443081944446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45992.443081944446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45992.443081944446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45992.443081944446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45992.443081944446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45992.443081944446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45992.443081944446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45992.443081944446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45992.443081944446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45992.443081944446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45992.443081944446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45992.443081944446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45992.443081944446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45992.443081944446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45992.443081944446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45992.443081944446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45992.443081944446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45992.443081944446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45992.443081944446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45992.443081944446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45992.443081944446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45992.443081944446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45992.443081944446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45992.443081944446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45992.443081944446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45992.443081944446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45992.443081944446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45992.443081944446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45992.443081944446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45992.443081944446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45992.443081944446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45992.443081944446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45992.443081944446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45992.443081944446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45992.443081944446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45992.443081944446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45992.443081944446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45992.443081944446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45992.443081944446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45992.443081944446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45992.443081944446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45992.443081944446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45992.443081944446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45992.443081944446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45992.443081944446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45992.443081944446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45992.443081944446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45992.443081944446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45992.443081944446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45992.443081944446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45992.443081944446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45992.443081944446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45992.443081944446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45992.443081944446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45992.443081944446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45992.443081944446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45992.443081944446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45992.443081944446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45992.443081944446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45992.443081944446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45992.443081944446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45992.443081944446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45992.443081944446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45992.443081944446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45992.443081944446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45992.443081944446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45992.443081944446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45992.443081944446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45992.443081944446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45992.443081944446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45992.443081944446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45992.443081944446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45992.443081944446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45992.443081944446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45992.443081944446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45992.443081944446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45992.443081944446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45992.443081944446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45992.443081944446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45992.443081944446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45992.443081944446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45992.443081944446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45992.443081944446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45992.443081944446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45992.443081944446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45992.443081944446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45992.443081944446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45992.443081944446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45992.443081944446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45992.443081944446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45992.443081944446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45992.443081944446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45992.443081944446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45992.443081944446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45992.443081944446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45992.443081944446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45992.443081944446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45992.443081944446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45992.443081944446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45992.443081944446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45992.443081944446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45992.443081944446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45992.443081944446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45992.443081944446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45992.443081944446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45992.443081944446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45992.443081944446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45992.443081944446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45992.443081944446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45992.443081944446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45992.443081944446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45992.443081944446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45992.443081944446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45992.443081944446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45992.443081944446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45992.443081944446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45992.443081944446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45992.443081944446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45992.443081944446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45992.443081944446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45992.443081944446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45992.443081944446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45992.443081944446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45992.443081944446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45992.443081944446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45992.443081944446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45992.443081944446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45992.443081944446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45992.443081944446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45992.443081944446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45992.443081944446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45992.443081944446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45992.443081944446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45992.443081944446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45992.443081944446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45992.443081944446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45992.443081944446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45992.443081944446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45992.443081944446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45992.443081944446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45992.443081944446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45992.443081944446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45992.443081944446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45992.443081944446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45992.443081944446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45992.443081944446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45992.443081944446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45992.443081944446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45992.443081944446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45992.443081944446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45992.443081944446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45992.443081944446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45992.443081944446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45992.443081944446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45992.443081944446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45992.443081944446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45992.443081944446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45992.443081944446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45992.443081944446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45992.443081944446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45992.443081944446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45992.443081944446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45992.443081944446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45992.443081944446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45992.443081944446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45992.443081944446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45992.443081944446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45992.443081944446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45992.443081944446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45992.443081944446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45992.443081944446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45992.443081944446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45992.443081944446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45992.443081944446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45992.443081944446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45992.443081944446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45992.443081944446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45992.443081944446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45992.443081944446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45992.443081944446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45992.443081944446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45992.443081944446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45992.443081944446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45992.443081944446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45992.443081944446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45992.443081944446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45992.443081944446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45992.443081944446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45992.443081944446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45992.443081944446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45992.443081944446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45992.443081944446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45992.443081944446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45992.443081944446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45992.443081944446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45992.443081944446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45992.443081944446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45992.443081944446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45992.443081944446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45992.443081944446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45992.443081944446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45992.443081944446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45992.443081944446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45992.443081944446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45992.443081944446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45992.443081944446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45992.443081944446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45992.443081944446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45992.443081944446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45992.443081944446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45992.443081944446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45992.443081944446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45992.443081944446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45992.443081944446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45992.443081944446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45992.443081944446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45992.443081944446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45992.443081944446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45992.443081944446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45992.443081944446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45992.443081944446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45992.443081944446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45992.443081944446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45992.443081944446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45992.443081944446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45992.443081944446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45992.443081944446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45992.443081944446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45992.443081944446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45992.443081944446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45992.443081944446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45992.443081944446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45992.443081944446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45992.443081944446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45992.443081944446</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45992.443081944446</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2025-12-01T07:39:54Z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