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91" documentId="120_S{2AC9BD13-BADA-5192-A53E-5A8FF88502F6}" xr6:coauthVersionLast="47" xr6:coauthVersionMax="47" xr10:uidLastSave="{051C3E03-4161-48A0-8BAE-55F756FCE4E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5" i="3"/>
  <c r="D4" i="3"/>
  <c r="D15" i="3"/>
  <c r="D12" i="3"/>
  <c r="D3" i="3"/>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I2" i="9"/>
  <c r="J2" i="9"/>
  <c r="L2" i="9"/>
  <c r="B3" i="9"/>
  <c r="G3" i="9"/>
  <c r="I3" i="9"/>
  <c r="J3" i="9"/>
  <c r="L3"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<sst xmlns="http://schemas.openxmlformats.org/spreadsheetml/2006/main" count="181602" uniqueCount="39216">
  <si>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</si>
  <si>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</si>
  <si>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</si>
  <si>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</si>
  <si>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</si>
  <si>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</si>
  <si>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</si>
  <si>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</si>
  <si>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</si>
  <si>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</si>
  <si>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</si>
  <si>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</si>
  <si>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</si>
  <si>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</si>
  <si>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</si>
  <si>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</si>
  <si>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</si>
  <si>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</si>
  <si>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</si>
  <si>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</si>
  <si>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</si>
  <si>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</si>
  <si>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</si>
  <si>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</si>
  <si>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</si>
  <si>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</si>
  <si>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</si>
  <si>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</si>
  <si>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</si>
  <si>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</si>
  <si>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</si>
  <si>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</si>
  <si>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</si>
  <si>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</si>
  <si>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</si>
  <si>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</si>
  <si>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</si>
  <si>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</si>
  <si>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</si>
  <si>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</si>
  <si>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</si>
  <si>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</si>
  <si>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</si>
  <si>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</si>
  <si>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</si>
  <si>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</si>
  <si>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</si>
  <si>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</si>
  <si>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</si>
  <si>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</si>
  <si>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</si>
  <si>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</si>
  <si>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</si>
  <si>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</si>
  <si>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</si>
  <si>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</si>
  <si>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</si>
  <si>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</si>
  <si>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</si>
  <si>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</si>
  <si>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</si>
  <si>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</si>
  <si>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</si>
  <si>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</si>
  <si>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</si>
  <si>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</si>
  <si>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</si>
  <si>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</si>
  <si>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</si>
  <si>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</si>
  <si>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</si>
  <si>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</si>
  <si>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</si>
  <si>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</si>
  <si>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</si>
  <si>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</si>
  <si>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</si>
  <si>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</si>
  <si>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</si>
  <si>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</si>
  <si>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</si>
  <si>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</si>
  <si>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</si>
  <si>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</si>
  <si>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</si>
  <si>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</si>
  <si>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</si>
  <si>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</si>
  <si>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</si>
  <si>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</si>
  <si>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</si>
  <si>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</si>
  <si>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</si>
  <si>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</si>
  <si>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</si>
  <si>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</si>
  <si>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</si>
  <si>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</si>
  <si>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</si>
  <si>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</si>
  <si>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</si>
  <si>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</si>
  <si>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</si>
  <si>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</si>
  <si>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</si>
  <si>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</si>
  <si>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</si>
  <si>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</si>
  <si>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</si>
  <si>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</si>
  <si>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</si>
  <si>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</si>
  <si>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</si>
  <si>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</si>
  <si>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</si>
  <si>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</si>
  <si>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</si>
  <si>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</si>
  <si>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</si>
  <si>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</si>
  <si>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</si>
  <si>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</si>
  <si>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</si>
  <si>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</si>
  <si>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</si>
  <si>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</si>
  <si>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</si>
  <si>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</si>
  <si>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</si>
  <si>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</si>
  <si>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</si>
  <si>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</si>
  <si>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</si>
  <si>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</si>
  <si>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</si>
  <si>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</si>
  <si>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</si>
  <si>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</si>
  <si>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</si>
  <si>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</si>
  <si>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</si>
  <si>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</si>
  <si>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</si>
  <si>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</si>
  <si>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</si>
  <si>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</si>
  <si>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</si>
  <si>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</si>
  <si>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</si>
  <si>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</si>
  <si>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</si>
  <si>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</si>
  <si>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</si>
  <si>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</si>
  <si>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</si>
  <si>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</si>
  <si>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</si>
  <si>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</si>
  <si>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</si>
  <si>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</si>
  <si>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</si>
  <si>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</si>
  <si>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</si>
  <si>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</si>
  <si>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</si>
  <si>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</si>
  <si>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</si>
  <si>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</si>
  <si>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</si>
  <si>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</si>
  <si>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</si>
  <si>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</si>
  <si>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</si>
  <si>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</si>
  <si>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</si>
  <si>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</si>
  <si>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</si>
  <si>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</si>
  <si>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</si>
  <si>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</si>
  <si>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</si>
  <si>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</si>
  <si>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</si>
  <si>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</si>
  <si>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</si>
  <si>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</si>
  <si>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</si>
  <si>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</si>
  <si>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</si>
  <si>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</si>
  <si>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</si>
  <si>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</si>
  <si>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</si>
  <si>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</si>
  <si>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</si>
  <si>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</si>
  <si>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</si>
  <si>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</si>
  <si>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</si>
  <si>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</si>
  <si>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</si>
  <si>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</si>
  <si>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</si>
  <si>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</si>
  <si>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</si>
  <si>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</si>
  <si>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</si>
  <si>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</si>
  <si>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</si>
  <si>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</si>
  <si>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</si>
  <si>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</si>
  <si>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</si>
  <si>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</si>
  <si>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</si>
  <si>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</si>
  <si>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</si>
  <si>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</si>
  <si>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</si>
  <si>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</si>
  <si>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</si>
  <si>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</si>
  <si>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</si>
  <si>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</si>
  <si>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</si>
  <si>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</si>
  <si>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</si>
  <si>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</si>
  <si>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</si>
  <si>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</si>
  <si>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</si>
  <si>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</si>
  <si>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</si>
  <si>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</si>
  <si>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</si>
  <si>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</si>
  <si>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</si>
  <si>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</si>
  <si>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</si>
  <si>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</si>
  <si>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</si>
  <si>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</si>
  <si>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</si>
  <si>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</si>
  <si>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</si>
  <si>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</si>
  <si>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</si>
  <si>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</si>
  <si>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</si>
  <si>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</si>
  <si>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</si>
  <si>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</si>
  <si>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</si>
  <si>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</si>
  <si>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</si>
  <si>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</si>
  <si>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</si>
  <si>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</si>
  <si>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</si>
  <si>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</si>
  <si>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</si>
  <si>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</si>
  <si>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</si>
  <si>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</si>
  <si>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</si>
  <si>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</si>
  <si>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</si>
  <si>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</si>
  <si>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</si>
  <si>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</si>
  <si>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</si>
  <si>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</si>
  <si>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</si>
  <si>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</si>
  <si>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</si>
  <si>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</si>
  <si>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</si>
  <si>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</si>
  <si>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</si>
  <si>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</si>
  <si>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</si>
  <si>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</si>
  <si>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</si>
  <si>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</si>
  <si>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</si>
  <si>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</si>
  <si>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</si>
  <si>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</si>
  <si>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</si>
  <si>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</si>
  <si>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</si>
  <si>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</si>
  <si>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</si>
  <si>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</si>
  <si>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</si>
  <si>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</si>
  <si>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</si>
  <si>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</si>
  <si>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</si>
  <si>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</si>
  <si>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</si>
  <si>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</si>
  <si>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</si>
  <si>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</si>
  <si>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</si>
  <si>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</si>
  <si>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</si>
  <si>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</si>
  <si>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</si>
  <si>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</si>
  <si>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</si>
  <si>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</si>
  <si>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</si>
  <si>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</si>
  <si>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</si>
  <si>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</si>
  <si>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</si>
  <si>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</si>
  <si>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</si>
  <si>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</si>
  <si>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</si>
  <si>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</si>
  <si>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</si>
  <si>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</si>
  <si>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</si>
  <si>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</si>
  <si>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</si>
  <si>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</si>
  <si>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</si>
  <si>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</si>
  <si>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</si>
  <si>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</si>
  <si>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</si>
  <si>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</si>
  <si>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</si>
  <si>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</si>
  <si>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</si>
  <si>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</si>
  <si>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</si>
  <si>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</si>
  <si>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</si>
  <si>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</si>
  <si>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</si>
  <si>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</si>
  <si>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</si>
  <si>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</si>
  <si>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</si>
  <si>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</si>
  <si>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</si>
  <si>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</si>
  <si>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</si>
  <si>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</si>
  <si>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</si>
  <si>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</si>
  <si>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</si>
  <si>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</si>
  <si>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</si>
  <si>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</si>
  <si>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</si>
  <si>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</si>
  <si>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</si>
  <si>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</si>
  <si>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</si>
  <si>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</si>
  <si>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</si>
  <si>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</si>
  <si>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</si>
  <si>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</si>
  <si>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</si>
  <si>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</si>
  <si>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</si>
  <si>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</si>
  <si>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</si>
  <si>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</si>
  <si>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</si>
  <si>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</si>
  <si>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</si>
  <si>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</si>
  <si>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</si>
  <si>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</si>
  <si>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</si>
  <si>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</si>
  <si>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</si>
  <si>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</si>
  <si>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</si>
  <si>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</si>
  <si>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</si>
  <si>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</si>
  <si>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</si>
  <si>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</si>
  <si>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</si>
  <si>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</si>
  <si>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</si>
  <si>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</si>
  <si>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</si>
  <si>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</si>
  <si>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</si>
  <si>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</si>
  <si>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</si>
  <si>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</si>
  <si>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</si>
  <si>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</si>
  <si>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</si>
  <si>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</si>
  <si>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</si>
  <si>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</si>
  <si>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</si>
  <si>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</si>
  <si>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</si>
  <si>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</si>
  <si>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</si>
  <si>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</si>
  <si>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</si>
  <si>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</si>
  <si>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</si>
  <si>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</si>
  <si>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</si>
  <si>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</si>
  <si>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</si>
  <si>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</si>
  <si>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</si>
  <si>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</si>
  <si>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</si>
  <si>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</si>
  <si>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</si>
  <si>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</si>
  <si>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</si>
  <si>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</si>
  <si>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</si>
  <si>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</si>
  <si>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</si>
  <si>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</si>
  <si>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</si>
  <si>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</si>
  <si>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</si>
  <si>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</si>
  <si>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</si>
  <si>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</si>
  <si>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</si>
  <si>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</si>
  <si>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</si>
  <si>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</si>
  <si>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</si>
  <si>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</si>
  <si>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</si>
  <si>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</si>
  <si>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</si>
  <si>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</si>
  <si>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</si>
  <si>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</si>
  <si>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</si>
  <si>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</si>
  <si>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</si>
  <si>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</si>
  <si>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</si>
  <si>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</si>
  <si>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</si>
  <si>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</si>
  <si>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</si>
  <si>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</si>
  <si>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</si>
  <si>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</si>
  <si>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</si>
  <si>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</si>
  <si>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</si>
  <si>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</si>
  <si>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</si>
  <si>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</si>
  <si>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</si>
  <si>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</si>
  <si>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</si>
  <si>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</si>
  <si>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</si>
  <si>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</si>
  <si>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</si>
  <si>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</si>
  <si>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</si>
  <si>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</si>
  <si>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</si>
  <si>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</si>
  <si>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</si>
  <si>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</si>
  <si>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</si>
  <si>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</si>
  <si>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</si>
  <si>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</si>
  <si>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</si>
  <si>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</si>
  <si>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</si>
  <si>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</si>
  <si>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</si>
  <si>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</si>
  <si>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</si>
  <si>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</si>
  <si>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</si>
  <si>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</si>
  <si>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</si>
  <si>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</si>
  <si>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</si>
  <si>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</si>
  <si>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</si>
  <si>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</si>
  <si>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</si>
  <si>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</si>
  <si>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</si>
  <si>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</si>
  <si>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</si>
  <si>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</si>
  <si>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</si>
  <si>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</si>
  <si>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</si>
  <si>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</si>
  <si>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</si>
  <si>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</si>
  <si>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</si>
  <si>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</si>
  <si>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</si>
  <si>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</si>
  <si>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</si>
  <si>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</si>
  <si>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</si>
  <si>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</si>
  <si>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</si>
  <si>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</si>
  <si>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</si>
  <si>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</si>
  <si>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</si>
  <si>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</si>
  <si>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</si>
  <si>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</si>
  <si>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</si>
  <si>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</si>
  <si>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</si>
  <si>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</si>
  <si>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</si>
  <si>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</si>
  <si>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</si>
  <si>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</si>
  <si>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</si>
  <si>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</si>
  <si>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</si>
  <si>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</si>
  <si>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</si>
  <si>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</si>
  <si>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</si>
  <si>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</si>
  <si>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</si>
  <si>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</si>
  <si>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</si>
  <si>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</si>
  <si>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</si>
  <si>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</si>
  <si>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</si>
  <si>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</si>
  <si>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</si>
  <si>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</si>
  <si>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</si>
  <si>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</si>
  <si>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</si>
  <si>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</si>
  <si>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</si>
  <si>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</si>
  <si>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</si>
  <si>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</si>
  <si>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</si>
  <si>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</si>
  <si>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</si>
  <si>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</si>
  <si>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</si>
  <si>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</si>
  <si>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</si>
  <si>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</si>
  <si>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</si>
  <si>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</si>
  <si>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</si>
  <si>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</si>
  <si>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</si>
  <si>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</si>
  <si>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</si>
  <si>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</si>
  <si>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</si>
  <si>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</si>
  <si>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</si>
  <si>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</si>
  <si>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</si>
  <si>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</si>
  <si>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</si>
  <si>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</si>
  <si>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</si>
  <si>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</si>
  <si>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</si>
  <si>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</si>
  <si>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</si>
  <si>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</si>
  <si>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</si>
  <si>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</si>
  <si>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</si>
  <si>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</si>
  <si>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</si>
  <si>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</si>
  <si>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</si>
  <si>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</si>
  <si>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</si>
  <si>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</si>
  <si>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</si>
  <si>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</si>
  <si>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</si>
  <si>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</si>
  <si>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</si>
  <si>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</si>
  <si>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</si>
  <si>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</si>
  <si>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</si>
  <si>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</si>
  <si>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</si>
  <si>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</si>
  <si>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</si>
  <si>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</si>
  <si>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</si>
  <si>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</si>
  <si>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</si>
  <si>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</si>
  <si>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</si>
  <si>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</si>
  <si>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</si>
  <si>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</si>
  <si>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</si>
  <si>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</si>
  <si>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</si>
  <si>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</si>
  <si>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</si>
  <si>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</si>
  <si>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</si>
  <si>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</si>
  <si>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</si>
  <si>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</si>
  <si>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</si>
  <si>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</si>
  <si>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</si>
  <si>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</si>
  <si>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</si>
  <si>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</si>
  <si>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</si>
  <si>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</si>
  <si>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</si>
  <si>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</si>
  <si>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</si>
  <si>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</si>
  <si>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</si>
  <si>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</si>
  <si>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</si>
  <si>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</si>
  <si>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</si>
  <si>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</si>
  <si>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</si>
  <si>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</si>
  <si>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</si>
  <si>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</si>
  <si>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</si>
  <si>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</si>
  <si>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</si>
  <si>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</si>
  <si>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</si>
  <si>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</si>
  <si>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</si>
  <si>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</si>
  <si>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</si>
  <si>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</si>
  <si>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</si>
  <si>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</si>
  <si>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</si>
  <si>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</si>
  <si>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</si>
  <si>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</si>
  <si>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</si>
  <si>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</si>
  <si>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</si>
  <si>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</si>
  <si>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</si>
  <si>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</si>
  <si>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</si>
  <si>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</si>
  <si>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</si>
  <si>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</si>
  <si>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</si>
  <si>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</si>
  <si>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</si>
  <si>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</si>
  <si>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</si>
  <si>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</si>
  <si>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</si>
  <si>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</si>
  <si>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</si>
  <si>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</si>
  <si>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</si>
  <si>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</si>
  <si>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</si>
  <si>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</si>
  <si>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</si>
  <si>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</si>
  <si>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</si>
  <si>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</si>
  <si>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</si>
  <si>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</si>
  <si>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</si>
  <si>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</si>
  <si>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</si>
  <si>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</si>
  <si>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</si>
  <si>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</si>
  <si>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</si>
  <si>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</si>
  <si>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</si>
  <si>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</si>
  <si>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</si>
  <si>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</si>
  <si>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</si>
  <si>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</si>
  <si>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</si>
  <si>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</si>
  <si>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</si>
  <si>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</si>
  <si>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</si>
  <si>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</si>
  <si>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</si>
  <si>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</si>
  <si>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</si>
  <si>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</si>
  <si>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</si>
  <si>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</si>
  <si>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</si>
  <si>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</si>
  <si>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</si>
  <si>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</si>
  <si>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</si>
  <si>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</si>
  <si>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</si>
  <si>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</si>
  <si>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</si>
  <si>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</si>
  <si>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</si>
  <si>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</si>
  <si>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</si>
  <si>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</si>
  <si>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</si>
  <si>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</si>
  <si>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</si>
  <si>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</si>
  <si>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</si>
  <si>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</si>
  <si>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</si>
  <si>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</si>
  <si>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</si>
  <si>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</si>
  <si>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</si>
  <si>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</si>
  <si>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</si>
  <si>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</si>
  <si>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</si>
  <si>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</si>
  <si>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</si>
  <si>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</si>
  <si>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</si>
  <si>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</si>
  <si>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</si>
  <si>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</si>
  <si>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</si>
  <si>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</si>
  <si>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</si>
  <si>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</si>
  <si>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</si>
  <si>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</si>
  <si>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</si>
  <si>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</si>
  <si>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</si>
  <si>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</si>
  <si>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</si>
  <si>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</si>
  <si>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</si>
  <si>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</si>
  <si>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</si>
  <si>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</si>
  <si>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</si>
  <si>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</si>
  <si>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</si>
  <si>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</si>
  <si>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</si>
  <si>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</si>
  <si>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</si>
  <si>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</si>
  <si>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</si>
  <si>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</si>
  <si>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</si>
  <si>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</si>
  <si>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</si>
  <si>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</si>
  <si>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</si>
  <si>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</si>
  <si>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</si>
  <si>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</si>
  <si>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</si>
  <si>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</si>
  <si>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</si>
  <si>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</si>
  <si>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</si>
  <si>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</si>
  <si>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</si>
  <si>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</si>
  <si>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</si>
  <si>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</si>
  <si>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</si>
  <si>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</si>
  <si>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</si>
  <si>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</si>
  <si>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</si>
  <si>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</si>
  <si>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</si>
  <si>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</si>
  <si>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</si>
  <si>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</si>
  <si>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</si>
  <si>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</si>
  <si>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</si>
  <si>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</si>
  <si>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</si>
  <si>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</si>
  <si>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</si>
  <si>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</si>
  <si>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</si>
  <si>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</si>
  <si>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</si>
  <si>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</si>
  <si>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</si>
  <si>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</si>
  <si>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</si>
  <si>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</si>
  <si>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</si>
  <si>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</si>
  <si>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</si>
  <si>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</si>
  <si>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</si>
  <si>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</si>
  <si>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</si>
  <si>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</si>
  <si>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</si>
  <si>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</si>
  <si>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</si>
  <si>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</si>
  <si>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</si>
  <si>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</si>
  <si>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</si>
  <si>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</si>
  <si>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</si>
  <si>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</si>
  <si>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</si>
  <si>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</si>
  <si>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</si>
  <si>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</si>
  <si>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</si>
  <si>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</si>
  <si>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</si>
  <si>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</si>
  <si>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</si>
  <si>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</si>
  <si>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</si>
  <si>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</si>
  <si>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</si>
  <si>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</si>
  <si>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</si>
  <si>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</si>
  <si>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</si>
  <si>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</si>
  <si>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</si>
  <si>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</si>
  <si>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</si>
  <si>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</si>
  <si>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</si>
  <si>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</si>
  <si>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</si>
  <si>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</si>
  <si>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</si>
  <si>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</si>
  <si>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</si>
  <si>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</si>
  <si>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</si>
  <si>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</si>
  <si>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</si>
  <si>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</si>
  <si>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</si>
  <si>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</si>
  <si>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</si>
  <si>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</si>
  <si>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</si>
  <si>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</si>
  <si>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</si>
  <si>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</si>
  <si>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</si>
  <si>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</si>
  <si>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</si>
  <si>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</si>
  <si>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</si>
  <si>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</si>
  <si>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</si>
  <si>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</si>
  <si>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</si>
  <si>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</si>
  <si>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</si>
  <si>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</si>
  <si>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</si>
  <si>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</si>
  <si>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</si>
  <si>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</si>
  <si>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</si>
  <si>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</si>
  <si>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</si>
  <si>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</si>
  <si>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</si>
  <si>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</si>
  <si>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</si>
  <si>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</si>
  <si>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</si>
  <si>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</si>
  <si>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</si>
  <si>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</si>
  <si>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</si>
  <si>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</si>
  <si>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</si>
  <si>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</si>
  <si>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</si>
  <si>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</si>
  <si>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</si>
  <si>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</si>
  <si>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</si>
  <si>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</si>
  <si>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</si>
  <si>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</si>
  <si>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</si>
  <si>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</si>
  <si>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</si>
  <si>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</si>
  <si>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</si>
  <si>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</si>
  <si>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</si>
  <si>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</si>
  <si>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</si>
  <si>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</si>
  <si>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</si>
  <si>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</si>
  <si>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</si>
  <si>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</si>
  <si>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</si>
  <si>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</si>
  <si>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</si>
  <si>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</si>
  <si>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</si>
  <si>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</si>
  <si>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</si>
  <si>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</si>
  <si>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</si>
  <si>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</si>
  <si>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</si>
  <si>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</si>
  <si>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</si>
  <si>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</si>
  <si>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</si>
  <si>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</si>
  <si>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</si>
  <si>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</si>
  <si>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</si>
  <si>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</si>
  <si>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</si>
  <si>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</si>
  <si>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</si>
  <si>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</si>
  <si>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</si>
  <si>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</si>
  <si>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</si>
  <si>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</si>
  <si>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</si>
  <si>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</si>
  <si>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</si>
  <si>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</si>
  <si>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</si>
  <si>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</si>
  <si>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</si>
  <si>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</si>
  <si>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</si>
  <si>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</si>
  <si>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</si>
  <si>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</si>
  <si>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</si>
  <si>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</si>
  <si>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</si>
  <si>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</si>
  <si>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</si>
  <si>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</si>
  <si>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</si>
  <si>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</si>
  <si>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</si>
  <si>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</si>
  <si>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</si>
  <si>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</si>
  <si>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</si>
  <si>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</si>
  <si>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</si>
  <si>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</si>
  <si>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</si>
  <si>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</si>
  <si>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</si>
  <si>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</si>
  <si>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</si>
  <si>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</si>
  <si>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</si>
  <si>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</si>
  <si>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</si>
  <si>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</si>
  <si>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</si>
  <si>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</si>
  <si>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</si>
  <si>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</si>
  <si>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</si>
  <si>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</si>
  <si>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</si>
  <si>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</si>
  <si>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</si>
  <si>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</si>
  <si>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</si>
  <si>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</si>
  <si>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</si>
  <si>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</si>
  <si>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</si>
  <si>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</si>
  <si>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</si>
  <si>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</si>
  <si>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</si>
  <si>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</si>
  <si>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</si>
  <si>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</si>
  <si>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</si>
  <si>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</si>
  <si>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</si>
  <si>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</si>
  <si>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</si>
  <si>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</si>
  <si>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</si>
  <si>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</si>
  <si>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</si>
  <si>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</si>
  <si>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</si>
  <si>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</si>
  <si>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</si>
  <si>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</si>
  <si>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</si>
  <si>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</si>
  <si>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</si>
  <si>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</si>
  <si>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</si>
  <si>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</si>
  <si>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</si>
  <si>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</si>
  <si>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</si>
  <si>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</si>
  <si>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</si>
  <si>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</si>
  <si>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</si>
  <si>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</si>
  <si>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</si>
  <si>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</si>
  <si>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</si>
  <si>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</si>
  <si>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</si>
  <si>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</si>
  <si>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</si>
  <si>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</si>
  <si>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</si>
  <si>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</si>
  <si>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</si>
  <si>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</si>
  <si>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</si>
  <si>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</si>
  <si>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</si>
  <si>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</si>
  <si>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</si>
  <si>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</si>
  <si>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</si>
  <si>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</si>
  <si>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</si>
  <si>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</si>
  <si>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</si>
  <si>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</si>
  <si>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</si>
  <si>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</si>
  <si>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</si>
  <si>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</si>
  <si>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</si>
  <si>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</si>
  <si>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</si>
  <si>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</si>
  <si>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</si>
  <si>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</si>
  <si>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</si>
  <si>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</si>
  <si>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</si>
  <si>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</si>
  <si>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</si>
  <si>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</si>
  <si>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</si>
  <si>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</si>
  <si>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</si>
  <si>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</si>
  <si>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</si>
  <si>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</si>
  <si>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</si>
  <si>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</si>
  <si>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</si>
  <si>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</si>
  <si>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</si>
  <si>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</si>
  <si>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</si>
  <si>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</si>
  <si>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</si>
  <si>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</si>
  <si>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</si>
  <si>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</si>
  <si>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</si>
  <si>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</si>
  <si>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</si>
  <si>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</si>
  <si>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</si>
  <si>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</si>
  <si>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</si>
  <si>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</si>
  <si>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</si>
  <si>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</si>
  <si>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</si>
  <si>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</si>
  <si>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</si>
  <si>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</si>
  <si>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</si>
  <si>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</si>
  <si>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</si>
  <si>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</si>
  <si>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</si>
  <si>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</si>
  <si>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</si>
  <si>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</si>
  <si>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</si>
  <si>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</si>
  <si>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</si>
  <si>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</si>
  <si>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</si>
  <si>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</si>
  <si>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</si>
  <si>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</si>
  <si>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</si>
  <si>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</si>
  <si>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</si>
  <si>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</si>
  <si>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</si>
  <si>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</si>
  <si>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</si>
  <si>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</si>
  <si>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</si>
  <si>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</si>
  <si>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</si>
  <si>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</si>
  <si>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</si>
  <si>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</si>
  <si>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</si>
  <si>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</si>
  <si>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</si>
  <si>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</si>
  <si>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</si>
  <si>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</si>
  <si>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</si>
  <si>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</si>
  <si>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</si>
  <si>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</si>
  <si>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</si>
  <si>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</si>
  <si>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</si>
  <si>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</si>
  <si>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</si>
  <si>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</si>
  <si>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</si>
  <si>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</si>
  <si>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</si>
  <si>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</si>
  <si>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</si>
  <si>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</si>
  <si>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</si>
  <si>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</si>
  <si>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</si>
  <si>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</si>
  <si>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</si>
  <si>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</si>
  <si>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</si>
  <si>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</si>
  <si>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</si>
  <si>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</si>
  <si>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</si>
  <si>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</si>
  <si>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</si>
  <si>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</si>
  <si>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</si>
  <si>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</si>
  <si>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</si>
  <si>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</si>
  <si>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</si>
  <si>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</si>
  <si>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</si>
  <si>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</si>
  <si>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</si>
  <si>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</si>
  <si>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</si>
  <si>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</si>
  <si>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</si>
  <si>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</si>
  <si>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</si>
  <si>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</si>
  <si>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</si>
  <si>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</si>
  <si>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</si>
  <si>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</si>
  <si>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</si>
  <si>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</si>
  <si>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</si>
  <si>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</si>
  <si>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</si>
  <si>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</si>
  <si>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</si>
  <si>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</si>
  <si>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</si>
  <si>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</si>
  <si>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</si>
  <si>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</si>
  <si>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</si>
  <si>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</si>
  <si>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</si>
  <si>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</si>
  <si>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</si>
  <si>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</si>
  <si>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</si>
  <si>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</si>
  <si>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</si>
  <si>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</si>
  <si>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</si>
  <si>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</si>
  <si>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</si>
  <si>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</si>
  <si>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</si>
  <si>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</si>
  <si>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</si>
  <si>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</si>
  <si>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</si>
  <si>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</si>
  <si>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</si>
  <si>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</si>
  <si>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</si>
  <si>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</si>
  <si>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</si>
  <si>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</si>
  <si>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</si>
  <si>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</si>
  <si>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</si>
  <si>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</si>
  <si>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</si>
  <si>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</si>
  <si>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</si>
  <si>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</si>
  <si>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</si>
  <si>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</si>
  <si>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</si>
  <si>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</si>
  <si>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</si>
  <si>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</si>
  <si>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</si>
  <si>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</si>
  <si>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</si>
  <si>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</si>
  <si>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</si>
  <si>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</si>
  <si>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</si>
  <si>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</si>
  <si>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</si>
  <si>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</si>
  <si>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</si>
  <si>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</si>
  <si>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</si>
  <si>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</si>
  <si>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</si>
  <si>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</si>
  <si>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</si>
  <si>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</si>
  <si>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</si>
  <si>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</si>
  <si>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</si>
  <si>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</si>
  <si>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</si>
  <si>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</si>
  <si>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</si>
  <si>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</si>
  <si>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</si>
  <si>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</si>
  <si>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</si>
  <si>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</si>
  <si>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</si>
  <si>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</si>
  <si>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</si>
  <si>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</si>
  <si>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</si>
  <si>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</si>
  <si>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</si>
  <si>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</si>
  <si>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</si>
  <si>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</si>
  <si>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</si>
  <si>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</si>
  <si>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</si>
  <si>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</si>
  <si>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</si>
  <si>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</si>
  <si>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</si>
  <si>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</si>
  <si>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</si>
  <si>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</si>
  <si>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</si>
  <si>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</si>
  <si>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</si>
  <si>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</si>
  <si>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</si>
  <si>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</si>
  <si>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</si>
  <si>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</si>
  <si>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</si>
  <si>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</si>
  <si>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</si>
  <si>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</si>
  <si>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</si>
  <si>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</si>
  <si>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</si>
  <si>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</si>
  <si>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</si>
  <si>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</si>
  <si>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</si>
  <si>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</si>
  <si>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</si>
  <si>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</si>
  <si>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</si>
  <si>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</si>
  <si>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</si>
  <si>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</si>
  <si>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</si>
  <si>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</si>
  <si>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</si>
  <si>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</si>
  <si>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</si>
  <si>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</si>
  <si>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</si>
  <si>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</si>
  <si>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</si>
  <si>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</si>
  <si>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</si>
  <si>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</si>
  <si>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</si>
  <si>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</si>
  <si>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</si>
  <si>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</si>
  <si>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</si>
  <si>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</si>
  <si>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</si>
  <si>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</si>
  <si>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</si>
  <si>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</si>
  <si>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</si>
  <si>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</si>
  <si>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</si>
  <si>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</si>
  <si>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</si>
  <si>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</si>
  <si>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</si>
  <si>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</si>
  <si>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</si>
  <si>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</si>
  <si>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</si>
  <si>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</si>
  <si>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</si>
  <si>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</si>
  <si>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</si>
  <si>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</si>
  <si>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</si>
  <si>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</si>
  <si>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</si>
  <si>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</si>
  <si>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</si>
  <si>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</si>
  <si>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</si>
  <si>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</si>
  <si>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</si>
  <si>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</si>
  <si>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</si>
  <si>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</si>
  <si>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</si>
  <si>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</si>
  <si>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</si>
  <si>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</si>
  <si>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</si>
  <si>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</si>
  <si>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</si>
  <si>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</si>
  <si>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</si>
  <si>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</si>
  <si>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</si>
  <si>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</si>
  <si>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</si>
  <si>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</si>
  <si>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</si>
  <si>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</si>
  <si>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</si>
  <si>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</si>
  <si>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</si>
  <si>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</si>
  <si>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</si>
  <si>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</si>
  <si>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</si>
  <si>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</si>
  <si>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</si>
  <si>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</si>
  <si>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</si>
  <si>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</si>
  <si>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</si>
  <si>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</si>
  <si>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</si>
  <si>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</si>
  <si>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</si>
  <si>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</si>
  <si>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</si>
  <si>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</si>
  <si>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</si>
  <si>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</si>
  <si>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</si>
  <si>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</si>
  <si>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</si>
  <si>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</si>
  <si>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</si>
  <si>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</si>
  <si>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</si>
  <si>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</si>
  <si>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</si>
  <si>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</si>
  <si>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</si>
  <si>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</si>
  <si>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</si>
  <si>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</si>
  <si>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</si>
  <si>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</si>
  <si>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</si>
  <si>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</si>
  <si>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</si>
  <si>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</si>
  <si>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</si>
  <si>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</si>
  <si>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</si>
  <si>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</si>
  <si>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</si>
  <si>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</si>
  <si>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</si>
  <si>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</si>
  <si>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</si>
  <si>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</si>
  <si>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</si>
  <si>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</si>
  <si>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</si>
  <si>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</si>
  <si>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</si>
  <si>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</si>
  <si>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</si>
  <si>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</si>
  <si>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</si>
  <si>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</si>
  <si>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</si>
  <si>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</si>
  <si>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</si>
  <si>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</si>
  <si>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</si>
  <si>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</si>
  <si>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</si>
  <si>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</si>
  <si>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</si>
  <si>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</si>
  <si>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</si>
  <si>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</si>
  <si>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</si>
  <si>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</si>
  <si>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</si>
  <si>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</si>
  <si>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</si>
  <si>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</si>
  <si>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</si>
  <si>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</si>
  <si>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</si>
  <si>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</si>
  <si>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</si>
  <si>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</si>
  <si>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</si>
  <si>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</si>
  <si>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</si>
  <si>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</si>
  <si>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</si>
  <si>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</si>
  <si>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</si>
  <si>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</si>
  <si>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</si>
  <si>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</si>
  <si>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</si>
  <si>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</si>
  <si>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</si>
  <si>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</si>
  <si>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</si>
  <si>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</si>
  <si>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</si>
  <si>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</si>
  <si>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</si>
  <si>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</si>
  <si>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</si>
  <si>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</si>
  <si>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</si>
  <si>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</si>
  <si>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</si>
  <si>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</si>
  <si>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</si>
  <si>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</si>
  <si>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</si>
  <si>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</si>
  <si>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</si>
  <si>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</si>
  <si>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</si>
  <si>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</si>
  <si>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</si>
  <si>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</si>
  <si>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</si>
  <si>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</si>
  <si>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</si>
  <si>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</si>
  <si>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</si>
  <si>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</si>
  <si>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</si>
  <si>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</si>
  <si>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</si>
  <si>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</si>
  <si>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</si>
  <si>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</si>
  <si>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</si>
  <si>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</si>
  <si>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</si>
  <si>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</si>
  <si>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</si>
  <si>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</si>
  <si>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</si>
  <si>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</si>
  <si>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</si>
  <si>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</si>
  <si>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</si>
  <si>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</si>
  <si>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</si>
  <si>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</si>
  <si>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</si>
  <si>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</si>
  <si>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</si>
  <si>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</si>
  <si>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</si>
  <si>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</si>
  <si>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</si>
  <si>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</si>
  <si>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</si>
  <si>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</si>
  <si>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</si>
  <si>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</si>
  <si>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</si>
  <si>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</si>
  <si>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</si>
  <si>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</si>
  <si>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</si>
  <si>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</si>
  <si>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</si>
  <si>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</si>
  <si>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</si>
  <si>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</si>
  <si>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</si>
  <si>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</si>
  <si>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</si>
  <si>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</si>
  <si>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</si>
  <si>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</si>
  <si>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</si>
  <si>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</si>
  <si>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</si>
  <si>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</si>
  <si>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</si>
  <si>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</si>
  <si>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</si>
  <si>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</si>
  <si>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</si>
  <si>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</si>
  <si>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</si>
  <si>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</si>
  <si>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</si>
  <si>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</si>
  <si>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</si>
  <si>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</si>
  <si>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</si>
  <si>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</si>
  <si>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</si>
  <si>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</si>
  <si>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</si>
  <si>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</si>
  <si>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</si>
  <si>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</si>
  <si>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</si>
  <si>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</si>
  <si>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</si>
  <si>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</si>
  <si>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</si>
  <si>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</si>
  <si>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</si>
  <si>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</si>
  <si>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</si>
  <si>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</si>
  <si>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</si>
  <si>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</si>
  <si>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</si>
  <si>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</si>
  <si>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</si>
  <si>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</si>
  <si>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</si>
  <si>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</si>
  <si>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</si>
  <si>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</si>
  <si>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</si>
  <si>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</si>
  <si>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</si>
  <si>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</si>
  <si>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</si>
  <si>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</si>
  <si>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</si>
  <si>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</si>
  <si>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</si>
  <si>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</si>
  <si>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</si>
  <si>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</si>
  <si>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</si>
  <si>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</si>
  <si>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</si>
  <si>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</si>
  <si>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</si>
  <si>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</si>
  <si>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</si>
  <si>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</si>
  <si>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</si>
  <si>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</si>
  <si>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</si>
  <si>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</si>
  <si>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</si>
  <si>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</si>
  <si>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</si>
  <si>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</si>
  <si>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</si>
  <si>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</si>
  <si>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</si>
  <si>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</si>
  <si>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</si>
  <si>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</si>
  <si>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</si>
  <si>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</si>
  <si>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</si>
  <si>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</si>
  <si>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</si>
  <si>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</si>
  <si>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</si>
  <si>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</si>
  <si>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</si>
  <si>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</si>
  <si>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</si>
  <si>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</si>
  <si>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</si>
  <si>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</si>
  <si>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</si>
  <si>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</si>
  <si>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</si>
  <si>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</si>
  <si>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</si>
  <si>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</si>
  <si>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</si>
  <si>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</si>
  <si>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</si>
  <si>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</si>
  <si>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</si>
  <si>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</si>
  <si>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</si>
  <si>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</si>
  <si>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</si>
  <si>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</si>
  <si>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</si>
  <si>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</si>
  <si>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</si>
  <si>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</si>
  <si>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</si>
  <si>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</si>
  <si>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</si>
  <si>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</si>
  <si>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</si>
  <si>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</si>
  <si>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</si>
  <si>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</si>
  <si>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</si>
  <si>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</si>
  <si>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</si>
  <si>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</si>
  <si>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</si>
  <si>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</si>
  <si>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</si>
  <si>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</si>
  <si>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</si>
  <si>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</si>
  <si>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</si>
  <si>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</si>
  <si>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</si>
  <si>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</si>
  <si>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</si>
  <si>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</si>
  <si>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</si>
  <si>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</si>
  <si>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</si>
  <si>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</si>
  <si>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</si>
  <si>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</si>
  <si>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</si>
  <si>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</si>
  <si>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</si>
  <si>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</si>
  <si>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</si>
  <si>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</si>
  <si>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</si>
  <si>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</si>
  <si>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</si>
  <si>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</si>
  <si>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</si>
  <si>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</si>
  <si>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</si>
  <si>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</si>
  <si>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</si>
  <si>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</si>
  <si>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</si>
  <si>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</si>
  <si>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</si>
  <si>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</si>
  <si>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</si>
  <si>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</si>
  <si>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</si>
  <si>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</si>
  <si>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</si>
  <si>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</si>
  <si>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</si>
  <si>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</si>
  <si>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</si>
  <si>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</si>
  <si>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</si>
  <si>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</si>
  <si>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</si>
  <si>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</si>
  <si>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</si>
  <si>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</si>
  <si>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</si>
  <si>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</si>
  <si>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</si>
  <si>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</si>
  <si>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</si>
  <si>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</si>
  <si>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</si>
  <si>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</si>
  <si>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</si>
  <si>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</si>
  <si>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</si>
  <si>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</si>
  <si>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</si>
  <si>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</si>
  <si>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</si>
  <si>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</si>
  <si>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</si>
  <si>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</si>
  <si>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</si>
  <si>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</si>
  <si>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</si>
  <si>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</si>
  <si>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</si>
  <si>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</si>
  <si>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</si>
  <si>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</si>
  <si>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</si>
  <si>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</si>
  <si>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</si>
  <si>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</si>
  <si>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</si>
  <si>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</si>
  <si>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</si>
  <si>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</si>
  <si>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</si>
  <si>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</si>
  <si>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</si>
  <si>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</si>
  <si>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</si>
  <si>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</si>
  <si>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</si>
  <si>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</si>
  <si>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</si>
  <si>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</si>
  <si>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</si>
  <si>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</si>
  <si>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</si>
  <si>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</si>
  <si>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</si>
  <si>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</si>
  <si>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</si>
  <si>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</si>
  <si>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</si>
  <si>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</si>
  <si>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</si>
  <si>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</si>
  <si>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</si>
  <si>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</si>
  <si>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</si>
  <si>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</si>
  <si>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</si>
  <si>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</si>
  <si>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</si>
  <si>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</si>
  <si>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</si>
  <si>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</si>
  <si>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</si>
  <si>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</si>
  <si>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</si>
  <si>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</si>
  <si>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</si>
  <si>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</si>
  <si>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</si>
  <si>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</si>
  <si>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</si>
  <si>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</si>
  <si>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</si>
  <si>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</si>
  <si>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</si>
  <si>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</si>
  <si>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</si>
  <si>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</si>
  <si>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</si>
  <si>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</si>
  <si>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</si>
  <si>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</si>
  <si>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</si>
  <si>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</si>
  <si>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</si>
  <si>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</si>
  <si>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</si>
  <si>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</si>
  <si>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</si>
  <si>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</si>
  <si>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</si>
  <si>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</si>
  <si>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</si>
  <si>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</si>
  <si>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</si>
  <si>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</si>
  <si>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</si>
  <si>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</si>
  <si>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</si>
  <si>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</si>
  <si>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</si>
  <si>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</si>
  <si>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</si>
  <si>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</si>
  <si>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</si>
  <si>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</si>
  <si>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</si>
  <si>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</si>
  <si>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</si>
  <si>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</si>
  <si>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</si>
  <si>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</si>
  <si>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</si>
  <si>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</si>
  <si>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</si>
  <si>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</si>
  <si>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</si>
  <si>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</si>
  <si>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</si>
  <si>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</si>
  <si>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</si>
  <si>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</si>
  <si>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</si>
  <si>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</si>
  <si>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</si>
  <si>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</si>
  <si>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</si>
  <si>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</si>
  <si>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</si>
  <si>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</si>
  <si>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</si>
  <si>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</si>
  <si>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</si>
  <si>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</si>
  <si>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</si>
  <si>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</si>
  <si>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</si>
  <si>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</si>
  <si>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</si>
  <si>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</si>
  <si>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</si>
  <si>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</si>
  <si>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</si>
  <si>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</si>
  <si>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</si>
  <si>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</si>
  <si>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</si>
  <si>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</si>
  <si>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</si>
  <si>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</si>
  <si>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</si>
  <si>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</si>
  <si>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</si>
  <si>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</si>
  <si>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</si>
  <si>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</si>
  <si>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</si>
  <si>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</si>
  <si>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</si>
  <si>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</si>
  <si>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</si>
  <si>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</si>
  <si>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</si>
  <si>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</si>
  <si>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</si>
  <si>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</si>
  <si>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</si>
  <si>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</si>
  <si>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</si>
  <si>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</si>
  <si>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</si>
  <si>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</si>
  <si>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</si>
  <si>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</si>
  <si>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</si>
  <si>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</si>
  <si>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</si>
  <si>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</si>
  <si>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</si>
  <si>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</si>
  <si>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</si>
  <si>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</si>
  <si>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</si>
  <si>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</si>
  <si>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</si>
  <si>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</si>
  <si>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</si>
  <si>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</si>
  <si>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</si>
  <si>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</si>
  <si>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</si>
  <si>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</si>
  <si>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</si>
  <si>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</si>
  <si>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</si>
  <si>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</si>
  <si>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</si>
  <si>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</si>
  <si>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</si>
  <si>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</si>
  <si>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</si>
  <si>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</si>
  <si>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</si>
  <si>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</si>
  <si>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</si>
  <si>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</si>
  <si>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</si>
  <si>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</si>
  <si>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</si>
  <si>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</si>
  <si>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</si>
  <si>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</si>
  <si>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</si>
  <si>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</si>
  <si>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</si>
  <si>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</si>
  <si>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</si>
  <si>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</si>
  <si>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</si>
  <si>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</si>
  <si>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</si>
  <si>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</si>
  <si>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</si>
  <si>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</si>
  <si>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</si>
  <si>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</si>
  <si>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</si>
  <si>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</si>
  <si>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</si>
  <si>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</si>
  <si>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</si>
  <si>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</si>
  <si>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</si>
  <si>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</si>
  <si>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</si>
  <si>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</si>
  <si>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</si>
  <si>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</si>
  <si>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</si>
  <si>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</si>
  <si>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</si>
  <si>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</si>
  <si>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</si>
  <si>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</si>
  <si>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</si>
  <si>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</si>
  <si>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</si>
  <si>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</si>
  <si>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</si>
  <si>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</si>
  <si>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</si>
  <si>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</si>
  <si>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</si>
  <si>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</si>
  <si>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</si>
  <si>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</si>
  <si>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</si>
  <si>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</si>
  <si>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</si>
  <si>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</si>
  <si>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</si>
  <si>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</si>
  <si>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</si>
  <si>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</si>
  <si>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</si>
  <si>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</si>
  <si>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</si>
  <si>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</si>
  <si>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</si>
  <si>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</si>
  <si>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</si>
  <si>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</si>
  <si>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</si>
  <si>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</si>
  <si>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</si>
  <si>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</si>
  <si>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</si>
  <si>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</si>
  <si>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</si>
  <si>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</si>
  <si>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</si>
  <si>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</si>
  <si>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</si>
  <si>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</si>
  <si>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</si>
  <si>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</si>
  <si>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</si>
  <si>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</si>
  <si>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</si>
  <si>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</si>
  <si>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</si>
  <si>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</si>
  <si>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</si>
  <si>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</si>
  <si>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</si>
  <si>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</si>
  <si>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</si>
  <si>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</si>
  <si>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</si>
  <si>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</si>
  <si>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</si>
  <si>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</si>
  <si>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</si>
  <si>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</si>
  <si>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</si>
  <si>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</si>
  <si>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</si>
  <si>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</si>
  <si>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</si>
  <si>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</si>
  <si>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</si>
  <si>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</si>
  <si>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</si>
  <si>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</si>
  <si>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</si>
  <si>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</si>
  <si>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</si>
  <si>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</si>
  <si>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</si>
  <si>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</si>
  <si>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</si>
  <si>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</si>
  <si>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</si>
  <si>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</si>
  <si>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</si>
  <si>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</si>
  <si>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</si>
  <si>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</si>
  <si>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</si>
  <si>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</si>
  <si>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</si>
  <si>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</si>
  <si>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</si>
  <si>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</si>
  <si>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</si>
  <si>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</si>
  <si>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</si>
  <si>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</si>
  <si>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</si>
  <si>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</si>
  <si>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</si>
  <si>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</si>
  <si>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</si>
  <si>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</si>
  <si>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</si>
  <si>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</si>
  <si>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</si>
  <si>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</si>
  <si>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</si>
  <si>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</si>
  <si>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</si>
  <si>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</si>
  <si>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</si>
  <si>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</si>
  <si>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</si>
  <si>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</si>
  <si>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</si>
  <si>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</si>
  <si>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</si>
  <si>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</si>
  <si>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</si>
  <si>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</si>
  <si>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</si>
  <si>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</si>
  <si>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</si>
  <si>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</si>
  <si>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</si>
  <si>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</si>
  <si>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</si>
  <si>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</si>
  <si>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</si>
  <si>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</si>
  <si>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</si>
  <si>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</si>
  <si>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</si>
  <si>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</si>
  <si>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</si>
  <si>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</si>
  <si>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</si>
  <si>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</si>
  <si>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</si>
  <si>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</si>
  <si>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</si>
  <si>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</si>
  <si>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</si>
  <si>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</si>
  <si>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</si>
  <si>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</si>
  <si>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</si>
  <si>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</si>
  <si>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</si>
  <si>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</si>
  <si>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</si>
  <si>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</si>
  <si>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</si>
  <si>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</si>
  <si>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</si>
  <si>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</si>
  <si>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</si>
  <si>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</si>
  <si>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</si>
  <si>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</si>
  <si>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</si>
  <si>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</si>
  <si>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</si>
  <si>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</si>
  <si>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</si>
  <si>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</si>
  <si>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</si>
  <si>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</si>
  <si>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</si>
  <si>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</si>
  <si>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</si>
  <si>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</si>
  <si>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</si>
  <si>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</si>
  <si>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</si>
  <si>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</si>
  <si>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</si>
  <si>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</si>
  <si>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</si>
  <si>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</si>
  <si>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</si>
  <si>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</si>
  <si>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</si>
  <si>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</si>
  <si>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</si>
  <si>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</si>
  <si>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</si>
  <si>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</si>
  <si>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</si>
  <si>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</si>
  <si>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</si>
  <si>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</si>
  <si>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</si>
  <si>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</si>
  <si>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</si>
  <si>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</si>
  <si>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</si>
  <si>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</si>
  <si>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</si>
  <si>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</si>
  <si>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</si>
  <si>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</si>
  <si>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</si>
  <si>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</si>
  <si>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</si>
  <si>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</si>
  <si>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</si>
  <si>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</si>
  <si>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</si>
  <si>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</si>
  <si>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</si>
  <si>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</si>
  <si>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</si>
  <si>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</si>
  <si>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</si>
  <si>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</si>
  <si>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</si>
  <si>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</si>
  <si>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</si>
  <si>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</si>
  <si>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</si>
  <si>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</si>
  <si>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</si>
  <si>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</si>
  <si>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</si>
  <si>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</si>
  <si>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</si>
  <si>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</si>
  <si>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</si>
  <si>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</si>
  <si>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</si>
  <si>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</si>
  <si>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</si>
  <si>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</si>
  <si>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</si>
  <si>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</si>
  <si>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</si>
  <si>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</si>
  <si>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</si>
  <si>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</si>
  <si>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</si>
  <si>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</si>
  <si>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</si>
  <si>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</si>
  <si>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</si>
  <si>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</si>
  <si>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</si>
  <si>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</si>
  <si>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</si>
  <si>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</si>
  <si>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</si>
  <si>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</si>
  <si>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</si>
  <si>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</si>
  <si>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</si>
  <si>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</si>
  <si>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</si>
  <si>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</si>
  <si>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</si>
  <si>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</si>
  <si>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</si>
  <si>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</si>
  <si>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</si>
  <si>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</si>
  <si>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</si>
  <si>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</si>
  <si>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</si>
  <si>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</si>
  <si>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</si>
  <si>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</si>
  <si>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</si>
  <si>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</si>
  <si>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</si>
  <si>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</si>
  <si>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</si>
  <si>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</si>
  <si>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</si>
  <si>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</si>
  <si>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</si>
  <si>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</si>
  <si>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</si>
  <si>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</si>
  <si>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</si>
  <si>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</si>
  <si>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</si>
  <si>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</si>
  <si>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</si>
  <si>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</si>
  <si>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</si>
  <si>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</si>
  <si>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</si>
  <si>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</si>
  <si>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</si>
  <si>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</si>
  <si>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</si>
  <si>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</si>
  <si>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</si>
  <si>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</si>
  <si>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</si>
  <si>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</si>
  <si>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</si>
  <si>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</si>
  <si>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</si>
  <si>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</si>
  <si>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</si>
  <si>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</si>
  <si>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</si>
  <si>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</si>
  <si>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</si>
  <si>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</si>
  <si>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</si>
  <si>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</si>
  <si>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</si>
  <si>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</si>
  <si>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</si>
  <si>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</si>
  <si>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</si>
  <si>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</si>
  <si>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</si>
  <si>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</si>
  <si>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</si>
  <si>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</si>
  <si>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</si>
  <si>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</si>
  <si>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</si>
  <si>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</si>
  <si>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</si>
  <si>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</si>
  <si>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</si>
  <si>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</si>
  <si>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</si>
  <si>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</si>
  <si>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</si>
  <si>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</si>
  <si>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</si>
  <si>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</si>
  <si>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</si>
  <si>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</si>
  <si>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</si>
  <si>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</si>
  <si>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</si>
  <si>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</si>
  <si>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</si>
  <si>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</si>
  <si>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</si>
  <si>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</si>
  <si>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</si>
  <si>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</si>
  <si>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</si>
  <si>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</si>
  <si>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</si>
  <si>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</si>
  <si>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</si>
  <si>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</si>
  <si>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</si>
  <si>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</si>
  <si>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</si>
  <si>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</si>
  <si>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</si>
  <si>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</si>
  <si>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</si>
  <si>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</si>
  <si>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</si>
  <si>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</si>
  <si>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</si>
  <si>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</si>
  <si>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</si>
  <si>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</si>
  <si>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</si>
  <si>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</si>
  <si>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</si>
  <si>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</si>
  <si>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</si>
  <si>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</si>
  <si>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</si>
  <si>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</si>
  <si>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</si>
  <si>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</si>
  <si>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</si>
  <si>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</si>
  <si>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</si>
  <si>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</si>
  <si>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</si>
  <si>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</si>
  <si>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</si>
  <si>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</si>
  <si>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</si>
  <si>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</si>
  <si>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</si>
  <si>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</si>
  <si>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</si>
  <si>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</si>
  <si>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</si>
  <si>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</si>
  <si>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</si>
  <si>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</si>
  <si>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</si>
  <si>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</si>
  <si>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</si>
  <si>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</si>
  <si>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</si>
  <si>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</si>
  <si>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</si>
  <si>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</si>
  <si>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</si>
  <si>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</si>
  <si>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</si>
  <si>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</si>
  <si>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</si>
  <si>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</si>
  <si>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</si>
  <si>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</si>
  <si>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</si>
  <si>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</si>
  <si>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</si>
  <si>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</si>
  <si>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</si>
  <si>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</si>
  <si>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</si>
  <si>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</si>
  <si>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</si>
  <si>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</si>
  <si>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</si>
  <si>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</si>
  <si>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</si>
  <si>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</si>
  <si>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</si>
  <si>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</si>
  <si>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</si>
  <si>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</si>
  <si>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</si>
  <si>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</si>
  <si>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</si>
  <si>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</si>
  <si>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</si>
  <si>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</si>
  <si>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</si>
  <si>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</si>
  <si>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</si>
  <si>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</si>
  <si>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</si>
  <si>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</si>
  <si>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</si>
  <si>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</si>
  <si>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</si>
  <si>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</si>
  <si>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</si>
  <si>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</si>
  <si>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</si>
  <si>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</si>
  <si>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</si>
  <si>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</si>
  <si>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</si>
  <si>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</si>
  <si>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</si>
  <si>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</si>
  <si>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</si>
  <si>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</si>
  <si>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</si>
  <si>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</si>
  <si>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</si>
  <si>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</si>
  <si>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</si>
  <si>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</si>
  <si>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</si>
  <si>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</si>
  <si>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</si>
  <si>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</si>
  <si>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</si>
  <si>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</si>
  <si>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</si>
  <si>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</si>
  <si>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</si>
  <si>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</si>
  <si>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</si>
  <si>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</si>
  <si>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</si>
  <si>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</si>
  <si>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</si>
  <si>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</si>
  <si>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</si>
  <si>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</si>
  <si>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</si>
  <si>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</si>
  <si>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</si>
  <si>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</si>
  <si>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</si>
  <si>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</si>
  <si>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</si>
  <si>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</si>
  <si>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</si>
  <si>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</si>
  <si>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</si>
  <si>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</si>
  <si>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</si>
  <si>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</si>
  <si>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</si>
  <si>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</si>
  <si>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</si>
  <si>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</si>
  <si>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</si>
  <si>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</si>
  <si>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</si>
  <si>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</si>
  <si>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</si>
  <si>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</si>
  <si>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</si>
  <si>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</si>
  <si>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</si>
  <si>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</si>
  <si>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</si>
  <si>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</si>
  <si>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</si>
  <si>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</si>
  <si>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</si>
  <si>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</si>
  <si>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</si>
  <si>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</si>
  <si>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</si>
  <si>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</si>
  <si>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</si>
  <si>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</si>
  <si>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</si>
  <si>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</si>
  <si>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</si>
  <si>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</si>
  <si>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</si>
  <si>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</si>
  <si>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</si>
  <si>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</si>
  <si>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</si>
  <si>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</si>
  <si>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</si>
  <si>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</si>
  <si>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</si>
  <si>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</si>
  <si>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</si>
  <si>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</si>
  <si>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</si>
  <si>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</si>
  <si>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</si>
  <si>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</si>
  <si>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</si>
  <si>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</si>
  <si>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</si>
  <si>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</si>
  <si>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</si>
  <si>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</si>
  <si>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</si>
  <si>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</si>
  <si>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</si>
  <si>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</si>
  <si>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</si>
  <si>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</si>
  <si>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</si>
  <si>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</si>
  <si>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</si>
  <si>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</si>
  <si>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</si>
  <si>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</si>
  <si>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</si>
  <si>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</si>
  <si>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</si>
  <si>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</si>
  <si>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</si>
  <si>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</si>
  <si>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</si>
  <si>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</si>
  <si>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</si>
  <si>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</si>
  <si>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</si>
  <si>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</si>
  <si>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</si>
  <si>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</si>
  <si>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</si>
  <si>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</si>
  <si>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</si>
  <si>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</si>
  <si>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</si>
  <si>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</si>
  <si>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</si>
  <si>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</si>
  <si>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</si>
  <si>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</si>
  <si>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</si>
  <si>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</si>
  <si>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</si>
  <si>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</si>
  <si>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</si>
  <si>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</si>
  <si>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</si>
  <si>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</si>
  <si>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</si>
  <si>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</si>
  <si>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</si>
  <si>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</si>
  <si>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</si>
  <si>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</si>
  <si>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</si>
  <si>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</si>
  <si>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</si>
  <si>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</si>
  <si>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</si>
  <si>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</si>
  <si>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</si>
  <si>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</si>
  <si>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</si>
  <si>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</si>
  <si>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</si>
  <si>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</si>
  <si>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</si>
  <si>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</si>
  <si>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</si>
  <si>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</si>
  <si>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</si>
  <si>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</si>
  <si>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</si>
  <si>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</si>
  <si>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</si>
  <si>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</si>
  <si>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</si>
  <si>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</si>
  <si>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</si>
  <si>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</si>
  <si>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</si>
  <si>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</si>
  <si>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</si>
  <si>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</si>
  <si>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</si>
  <si>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</si>
  <si>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</si>
  <si>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</si>
  <si>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</si>
  <si>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</si>
  <si>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</si>
  <si>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</si>
  <si>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</si>
  <si>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</si>
  <si>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</si>
  <si>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</si>
  <si>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</si>
  <si>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</si>
  <si>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</si>
  <si>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</si>
  <si>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</si>
  <si>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</si>
  <si>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</si>
  <si>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</si>
  <si>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</si>
  <si>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</si>
  <si>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</si>
  <si>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</si>
  <si>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</si>
  <si>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</si>
  <si>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</si>
  <si>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</si>
  <si>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</si>
  <si>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</si>
  <si>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</si>
  <si>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</si>
  <si>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</si>
  <si>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</si>
  <si>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</si>
  <si>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</si>
  <si>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</si>
  <si>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</si>
  <si>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</si>
  <si>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</si>
  <si>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</si>
  <si>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</si>
  <si>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</si>
  <si>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</si>
  <si>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</si>
  <si>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</si>
  <si>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</si>
  <si>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</si>
  <si>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</si>
  <si>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</si>
  <si>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</si>
  <si>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</si>
  <si>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</si>
  <si>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</si>
  <si>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</si>
  <si>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</si>
  <si>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</si>
  <si>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</si>
  <si>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</si>
  <si>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</si>
  <si>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</si>
  <si>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</si>
  <si>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</si>
  <si>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</si>
  <si>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</si>
  <si>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</si>
  <si>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</si>
  <si>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</si>
  <si>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</si>
  <si>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</si>
  <si>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</si>
  <si>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</si>
  <si>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</si>
  <si>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</si>
  <si>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</si>
  <si>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</si>
  <si>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</si>
  <si>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</si>
  <si>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</si>
  <si>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</si>
  <si>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</si>
  <si>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</si>
  <si>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</si>
  <si>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</si>
  <si>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</si>
  <si>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</si>
  <si>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</si>
  <si>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</si>
  <si>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</si>
  <si>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</si>
  <si>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</si>
  <si>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</si>
  <si>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</si>
  <si>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</si>
  <si>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</si>
  <si>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</si>
  <si>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</si>
  <si>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</si>
  <si>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</si>
  <si>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</si>
  <si>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</si>
  <si>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</si>
  <si>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</si>
  <si>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</si>
  <si>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</si>
  <si>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</si>
  <si>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</si>
  <si>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</si>
  <si>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</si>
  <si>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</si>
  <si>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</si>
  <si>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</si>
  <si>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</si>
  <si>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</si>
  <si>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</si>
  <si>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</si>
  <si>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</si>
  <si>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</si>
  <si>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</si>
  <si>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</si>
  <si>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</si>
  <si>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</si>
  <si>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</si>
  <si>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</si>
  <si>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</si>
  <si>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</si>
  <si>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</si>
  <si>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</si>
  <si>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</si>
  <si>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</si>
  <si>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</si>
  <si>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</si>
  <si>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</si>
  <si>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</si>
  <si>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</si>
  <si>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</si>
  <si>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</si>
  <si>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</si>
  <si>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</si>
  <si>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</si>
  <si>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</si>
  <si>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</si>
  <si>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</si>
  <si>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</si>
  <si>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</si>
  <si>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</si>
  <si>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</si>
  <si>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</si>
  <si>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</si>
  <si>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</si>
  <si>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</si>
  <si>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</si>
  <si>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</si>
  <si>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</si>
  <si>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</si>
  <si>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</si>
  <si>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</si>
  <si>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</si>
  <si>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</si>
  <si>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</si>
  <si>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</si>
  <si>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</si>
  <si>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</si>
  <si>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</si>
  <si>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</si>
  <si>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</si>
  <si>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</si>
  <si>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</si>
  <si>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</si>
  <si>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</si>
  <si>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</si>
  <si>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</si>
  <si>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</si>
  <si>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</si>
  <si>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</si>
  <si>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</si>
  <si>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</si>
  <si>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</si>
  <si>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</si>
  <si>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</si>
  <si>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</si>
  <si>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</si>
  <si>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</si>
  <si>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</si>
  <si>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</si>
  <si>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</si>
  <si>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</si>
  <si>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</si>
  <si>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</si>
  <si>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</si>
  <si>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</si>
  <si>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</si>
  <si>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</si>
  <si>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</si>
  <si>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</si>
  <si>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</si>
  <si>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</si>
  <si>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</si>
  <si>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</si>
  <si>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</si>
  <si>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</si>
  <si>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</si>
  <si>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</si>
  <si>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</si>
  <si>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</si>
  <si>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</si>
  <si>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</si>
  <si>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</si>
  <si>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</si>
  <si>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</si>
  <si>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</si>
  <si>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</si>
  <si>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</si>
  <si>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</si>
  <si>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</si>
  <si>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</si>
  <si>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</si>
  <si>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</si>
  <si>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</si>
  <si>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</si>
  <si>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</si>
  <si>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</si>
  <si>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</si>
  <si>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</si>
  <si>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</si>
  <si>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</si>
  <si>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</si>
  <si>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</si>
  <si>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</si>
  <si>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</si>
  <si>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</si>
  <si>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</si>
  <si>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</si>
  <si>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</si>
  <si>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</si>
  <si>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</si>
  <si>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</si>
  <si>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</si>
  <si>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</si>
  <si>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</si>
  <si>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</si>
  <si>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</si>
  <si>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</si>
  <si>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</si>
  <si>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</si>
  <si>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</si>
  <si>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</si>
  <si>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</si>
  <si>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</si>
  <si>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</si>
  <si>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</si>
  <si>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</si>
  <si>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</si>
  <si>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</si>
  <si>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</si>
  <si>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</si>
  <si>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</si>
  <si>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</si>
  <si>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</si>
  <si>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</si>
  <si>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</si>
  <si>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</si>
  <si>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</si>
  <si>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</si>
  <si>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</si>
  <si>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</si>
  <si>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</si>
  <si>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</si>
  <si>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</si>
  <si>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</si>
  <si>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</si>
  <si>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</si>
  <si>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</si>
  <si>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</si>
  <si>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</si>
  <si>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</si>
  <si>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</si>
  <si>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</si>
  <si>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</si>
  <si>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</si>
  <si>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</si>
  <si>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</si>
  <si>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</si>
  <si>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</si>
  <si>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</si>
  <si>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</si>
  <si>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</si>
  <si>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</si>
  <si>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</si>
  <si>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</si>
  <si>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</si>
  <si>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</si>
  <si>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</si>
  <si>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</si>
  <si>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</si>
  <si>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</si>
  <si>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</si>
  <si>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</si>
  <si>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</si>
  <si>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</si>
  <si>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</si>
  <si>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</si>
  <si>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</si>
  <si>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</si>
  <si>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</si>
  <si>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</si>
  <si>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</si>
  <si>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</si>
  <si>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</si>
  <si>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</si>
  <si>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</si>
  <si>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</si>
  <si>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</si>
  <si>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</si>
  <si>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</si>
  <si>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</si>
  <si>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</si>
  <si>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</si>
  <si>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</si>
  <si>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</si>
  <si>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</si>
  <si>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</si>
  <si>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</si>
  <si>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</si>
  <si>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</si>
  <si>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</si>
  <si>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</si>
  <si>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</si>
  <si>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</si>
  <si>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</si>
  <si>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</si>
  <si>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</si>
  <si>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</si>
  <si>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</si>
  <si>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</si>
  <si>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</si>
  <si>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</si>
  <si>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</si>
  <si>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</si>
  <si>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</si>
  <si>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</si>
  <si>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</si>
  <si>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</si>
  <si>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</si>
  <si>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</si>
  <si>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</si>
  <si>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</si>
  <si>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</si>
  <si>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</si>
  <si>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</si>
  <si>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</si>
  <si>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</si>
  <si>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</si>
  <si>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</si>
  <si>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</si>
  <si>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</si>
  <si>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</si>
  <si>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</si>
  <si>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</si>
  <si>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</si>
  <si>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</si>
  <si>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</si>
  <si>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</si>
  <si>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</si>
  <si>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</si>
  <si>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</si>
  <si>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</si>
  <si>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</si>
  <si>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</si>
  <si>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</si>
  <si>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</si>
  <si>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</si>
  <si>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</si>
  <si>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</si>
  <si>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</si>
  <si>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</si>
  <si>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</si>
  <si>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</si>
  <si>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</si>
  <si>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</si>
  <si>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</si>
  <si>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</si>
  <si>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</si>
  <si>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</si>
  <si>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</si>
  <si>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</si>
  <si>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</si>
  <si>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</si>
  <si>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</si>
  <si>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</si>
  <si>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</si>
  <si>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</si>
  <si>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</si>
  <si>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</si>
  <si>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</si>
  <si>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</si>
  <si>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</si>
  <si>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</si>
  <si>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</si>
  <si>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</si>
  <si>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</si>
  <si>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</si>
  <si>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</si>
  <si>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</si>
  <si>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</si>
  <si>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</si>
  <si>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</si>
  <si>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</si>
  <si>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</si>
  <si>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</si>
  <si>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</si>
  <si>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</si>
  <si>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</si>
  <si>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</si>
  <si>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</si>
  <si>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</si>
  <si>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</si>
  <si>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</si>
  <si>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</si>
  <si>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</si>
  <si>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</si>
  <si>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</si>
  <si>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</si>
  <si>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</si>
  <si>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</si>
  <si>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</si>
  <si>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</si>
  <si>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</si>
  <si>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</si>
  <si>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</si>
  <si>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</si>
  <si>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</si>
  <si>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</si>
  <si>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</si>
  <si>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</si>
  <si>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</si>
  <si>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</si>
  <si>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</si>
  <si>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</si>
  <si>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</si>
  <si>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</si>
  <si>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</si>
  <si>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</si>
  <si>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</si>
  <si>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</si>
  <si>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</si>
  <si>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</si>
  <si>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</si>
  <si>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</si>
  <si>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</si>
  <si>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</si>
  <si>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</si>
  <si>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</si>
  <si>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</si>
  <si>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</si>
  <si>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</si>
  <si>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</si>
  <si>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</si>
  <si>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</si>
  <si>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</si>
  <si>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</si>
  <si>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</si>
  <si>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</si>
  <si>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</si>
  <si>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</si>
  <si>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</si>
  <si>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</si>
  <si>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</si>
  <si>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</si>
  <si>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</si>
  <si>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</si>
  <si>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</si>
  <si>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</si>
  <si>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</si>
  <si>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</si>
  <si>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</si>
  <si>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</si>
  <si>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</si>
  <si>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</si>
  <si>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</si>
  <si>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</si>
  <si>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</si>
  <si>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</si>
  <si>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</si>
  <si>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</si>
  <si>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</si>
  <si>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</si>
  <si>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</si>
  <si>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</si>
  <si>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</si>
  <si>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</si>
  <si>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</si>
  <si>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</si>
  <si>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</si>
  <si>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</si>
  <si>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</si>
  <si>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</si>
  <si>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</si>
  <si>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</si>
  <si>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</si>
  <si>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</si>
  <si>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</si>
  <si>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</si>
  <si>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</si>
  <si>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</si>
  <si>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</si>
  <si>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</si>
  <si>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</si>
  <si>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</si>
  <si>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</si>
  <si>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</si>
  <si>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</si>
  <si>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</si>
  <si>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</si>
  <si>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</si>
  <si>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</si>
  <si>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</si>
  <si>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</si>
  <si>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</si>
  <si>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</si>
  <si>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</si>
  <si>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</si>
  <si>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</si>
  <si>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</si>
  <si>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</si>
  <si>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</si>
  <si>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</si>
  <si>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</si>
  <si>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</si>
  <si>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</si>
  <si>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</si>
  <si>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</si>
  <si>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</si>
  <si>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</si>
  <si>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</si>
  <si>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</si>
  <si>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</si>
  <si>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</si>
  <si>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</si>
  <si>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</si>
  <si>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</si>
  <si>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</si>
  <si>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</si>
  <si>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</si>
  <si>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</si>
  <si>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</si>
  <si>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</si>
  <si>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</si>
  <si>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</si>
  <si>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</si>
  <si>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</si>
  <si>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</si>
  <si>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</si>
  <si>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</si>
  <si>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</si>
  <si>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</si>
  <si>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</si>
  <si>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</si>
  <si>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</si>
  <si>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</si>
  <si>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</si>
  <si>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</si>
  <si>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</si>
  <si>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</si>
  <si>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</si>
  <si>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</si>
  <si>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</si>
  <si>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</si>
  <si>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</si>
  <si>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</si>
  <si>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</si>
  <si>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</si>
  <si>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</si>
  <si>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</si>
  <si>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</si>
  <si>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</si>
  <si>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</si>
  <si>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</si>
  <si>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</si>
  <si>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</si>
  <si>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</si>
  <si>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</si>
  <si>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</si>
  <si>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</si>
  <si>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</si>
  <si>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</si>
  <si>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</si>
  <si>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</si>
  <si>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</si>
  <si>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</si>
  <si>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</si>
  <si>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</si>
  <si>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</si>
  <si>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</si>
  <si>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</si>
  <si>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</si>
  <si>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</si>
  <si>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</si>
  <si>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</si>
  <si>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</si>
  <si>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</si>
  <si>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</si>
  <si>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</si>
  <si>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</si>
  <si>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</si>
  <si>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</si>
  <si>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</si>
  <si>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</si>
  <si>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</si>
  <si>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</si>
  <si>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</si>
  <si>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</si>
  <si>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</si>
  <si>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</si>
  <si>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</si>
  <si>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</si>
  <si>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</si>
  <si>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</si>
  <si>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</si>
  <si>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</si>
  <si>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</si>
  <si>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</si>
  <si>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</si>
  <si>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</si>
  <si>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</si>
  <si>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</si>
  <si>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</si>
  <si>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</si>
  <si>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</si>
  <si>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</si>
  <si>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</si>
  <si>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</si>
  <si>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</si>
  <si>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</si>
  <si>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</si>
  <si>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</si>
  <si>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</si>
  <si>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</si>
  <si>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</si>
  <si>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</si>
  <si>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</si>
  <si>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</si>
  <si>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</si>
  <si>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</si>
  <si>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</si>
  <si>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</si>
  <si>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</si>
  <si>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</si>
  <si>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</si>
  <si>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</si>
  <si>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</si>
  <si>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</si>
  <si>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</si>
  <si>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</si>
  <si>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</si>
  <si>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</si>
  <si>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</si>
  <si>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</si>
  <si>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</si>
  <si>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</si>
  <si>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</si>
  <si>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</si>
  <si>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</si>
  <si>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</si>
  <si>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</si>
  <si>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</si>
  <si>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</si>
  <si>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</si>
  <si>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</si>
  <si>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</si>
  <si>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</si>
  <si>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</si>
  <si>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</si>
  <si>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</si>
  <si>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</si>
  <si>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</si>
  <si>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</si>
  <si>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</si>
  <si>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</si>
  <si>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</si>
  <si>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</si>
  <si>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</si>
  <si>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</si>
  <si>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</si>
  <si>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</si>
  <si>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</si>
  <si>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</si>
  <si>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</si>
  <si>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</si>
  <si>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</si>
  <si>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</si>
  <si>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</si>
  <si>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</si>
  <si>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</si>
  <si>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</si>
  <si>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</si>
  <si>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</si>
  <si>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</si>
  <si>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</si>
  <si>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</si>
  <si>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</si>
  <si>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</si>
  <si>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</si>
  <si>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</si>
  <si>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</si>
  <si>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</si>
  <si>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</si>
  <si>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</si>
  <si>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</si>
  <si>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</si>
  <si>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</si>
  <si>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</si>
  <si>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</si>
  <si>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</si>
  <si>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</si>
  <si>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</si>
  <si>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</si>
  <si>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</si>
  <si>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</si>
  <si>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</si>
  <si>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</si>
  <si>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</si>
  <si>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</si>
  <si>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</si>
  <si>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</si>
  <si>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</si>
  <si>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</si>
  <si>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</si>
  <si>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</si>
  <si>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</si>
  <si>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</si>
  <si>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</si>
  <si>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</si>
  <si>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</si>
  <si>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</si>
  <si>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</si>
  <si>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</si>
  <si>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</si>
  <si>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</si>
  <si>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</si>
  <si>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</si>
  <si>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</si>
  <si>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</si>
  <si>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</si>
  <si>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</si>
  <si>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</si>
  <si>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</si>
  <si>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</si>
  <si>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</si>
  <si>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</si>
  <si>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</si>
  <si>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</si>
  <si>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</si>
  <si>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</si>
  <si>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</si>
  <si>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</si>
  <si>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</si>
  <si>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</si>
  <si>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</si>
  <si>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</si>
  <si>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</si>
  <si>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</si>
  <si>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</si>
  <si>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</si>
  <si>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</si>
  <si>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</si>
  <si>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</si>
  <si>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</si>
  <si>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</si>
  <si>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</si>
  <si>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</si>
  <si>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</si>
  <si>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</si>
  <si>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</si>
  <si>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</si>
  <si>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</si>
  <si>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</si>
  <si>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</si>
  <si>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</si>
  <si>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</si>
  <si>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</si>
  <si>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</si>
  <si>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</si>
  <si>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</si>
  <si>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</si>
  <si>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</si>
  <si>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</si>
  <si>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</si>
  <si>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</si>
  <si>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</si>
  <si>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</si>
  <si>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</si>
  <si>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</si>
  <si>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</si>
  <si>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</si>
  <si>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</si>
  <si>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</si>
  <si>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</si>
  <si>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</si>
  <si>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</si>
  <si>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</si>
  <si>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</si>
  <si>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</si>
  <si>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</si>
  <si>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</si>
  <si>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</si>
  <si>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</si>
  <si>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</si>
  <si>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</si>
  <si>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</si>
  <si>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</si>
  <si>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</si>
  <si>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</si>
  <si>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</si>
  <si>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</si>
  <si>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</si>
  <si>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</si>
  <si>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</si>
  <si>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</si>
  <si>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</si>
  <si>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</si>
  <si>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</si>
  <si>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</si>
  <si>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</si>
  <si>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</si>
  <si>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</si>
  <si>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</si>
  <si>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</si>
  <si>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</si>
  <si>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</si>
  <si>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</si>
  <si>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</si>
  <si>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</si>
  <si>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</si>
  <si>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</si>
  <si>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</si>
  <si>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</si>
  <si>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</si>
  <si>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</si>
  <si>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</si>
  <si>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</si>
  <si>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</si>
  <si>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</si>
  <si>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</si>
  <si>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</si>
  <si>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</si>
  <si>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</si>
  <si>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</si>
  <si>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</si>
  <si>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</si>
  <si>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</si>
  <si>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</si>
  <si>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</si>
  <si>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</si>
  <si>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</si>
  <si>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</si>
  <si>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</si>
  <si>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</si>
  <si>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</si>
  <si>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</si>
  <si>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</si>
  <si>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</si>
  <si>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</si>
  <si>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</si>
  <si>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</si>
  <si>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</si>
  <si>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</si>
  <si>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</si>
  <si>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</si>
  <si>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</si>
  <si>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</si>
  <si>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</si>
  <si>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</si>
  <si>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</si>
  <si>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</si>
  <si>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</si>
  <si>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</si>
  <si>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</si>
  <si>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</si>
  <si>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</si>
  <si>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</si>
  <si>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</si>
  <si>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</si>
  <si>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</si>
  <si>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</si>
  <si>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</si>
  <si>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</si>
  <si>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</si>
  <si>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</si>
  <si>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</si>
  <si>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</si>
  <si>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</si>
  <si>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</si>
  <si>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</si>
  <si>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</si>
  <si>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</si>
  <si>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</si>
  <si>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</si>
  <si>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</si>
  <si>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</si>
  <si>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</si>
  <si>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</si>
  <si>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</si>
  <si>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</si>
  <si>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</si>
  <si>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</si>
  <si>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</si>
  <si>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</si>
  <si>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</si>
  <si>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</si>
  <si>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</si>
  <si>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</si>
  <si>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</si>
  <si>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</si>
  <si>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</si>
  <si>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</si>
  <si>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</si>
  <si>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</si>
  <si>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</si>
  <si>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</si>
  <si>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</si>
  <si>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</si>
  <si>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</si>
  <si>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</si>
  <si>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</si>
  <si>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</si>
  <si>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</si>
  <si>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</si>
  <si>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</si>
  <si>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</si>
  <si>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</si>
  <si>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</si>
  <si>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</si>
  <si>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</si>
  <si>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</si>
  <si>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</si>
  <si>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</si>
  <si>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</si>
  <si>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</si>
  <si>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</si>
  <si>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</si>
  <si>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</si>
  <si>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</si>
  <si>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</si>
  <si>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</si>
  <si>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</si>
  <si>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</si>
  <si>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</si>
  <si>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</si>
  <si>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</si>
  <si>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</si>
  <si>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</si>
  <si>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</si>
  <si>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</si>
  <si>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</si>
  <si>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</si>
  <si>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</si>
  <si>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</si>
  <si>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</si>
  <si>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</si>
  <si>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</si>
  <si>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</si>
  <si>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</si>
  <si>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</si>
  <si>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</si>
  <si>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</si>
  <si>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</si>
  <si>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</si>
  <si>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</si>
  <si>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</si>
  <si>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</si>
  <si>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</si>
  <si>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</si>
  <si>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</si>
  <si>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</si>
  <si>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</si>
  <si>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</si>
  <si>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</si>
  <si>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</si>
  <si>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</si>
  <si>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</si>
  <si>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</si>
  <si>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</si>
  <si>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</si>
  <si>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</si>
  <si>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</si>
  <si>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</si>
  <si>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</si>
  <si>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</si>
  <si>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</si>
  <si>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</si>
  <si>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</si>
  <si>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</si>
  <si>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</si>
  <si>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</si>
  <si>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</si>
  <si>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</si>
  <si>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</si>
  <si>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</si>
  <si>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</si>
  <si>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</si>
  <si>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</si>
  <si>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</si>
  <si>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</si>
  <si>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</si>
  <si>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</si>
  <si>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</si>
  <si>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</si>
  <si>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</si>
  <si>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</si>
  <si>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</si>
  <si>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</si>
  <si>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</si>
  <si>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</si>
  <si>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</si>
  <si>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</si>
  <si>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</si>
  <si>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</si>
  <si>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</si>
  <si>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</si>
  <si>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</si>
  <si>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</si>
  <si>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</si>
  <si>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</si>
  <si>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</si>
  <si>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</si>
  <si>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</si>
  <si>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</si>
  <si>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</si>
  <si>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</si>
  <si>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</si>
  <si>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</si>
  <si>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</si>
  <si>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</si>
  <si>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</si>
  <si>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</si>
  <si>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</si>
  <si>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</si>
  <si>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</si>
  <si>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</si>
  <si>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</si>
  <si>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</si>
  <si>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</si>
  <si>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</si>
  <si>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</si>
  <si>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</si>
  <si>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</si>
  <si>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</si>
  <si>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</si>
  <si>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</si>
  <si>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</si>
  <si>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</si>
  <si>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</si>
  <si>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</si>
  <si>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</si>
  <si>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</si>
  <si>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</si>
  <si>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</si>
  <si>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</si>
  <si>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</si>
  <si>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</si>
  <si>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</si>
  <si>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</si>
  <si>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</si>
  <si>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</si>
  <si>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</si>
  <si>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</si>
  <si>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</si>
  <si>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</si>
  <si>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</si>
  <si>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</si>
  <si>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</si>
  <si>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</si>
  <si>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</si>
  <si>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</si>
  <si>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</si>
  <si>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</si>
  <si>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</si>
  <si>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</si>
  <si>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</si>
  <si>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</si>
  <si>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</si>
  <si>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</si>
  <si>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</si>
  <si>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</si>
  <si>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</si>
  <si>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</si>
  <si>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</si>
  <si>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</si>
  <si>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</si>
  <si>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</si>
  <si>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</si>
  <si>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</si>
  <si>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</si>
  <si>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</si>
  <si>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</si>
  <si>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</si>
  <si>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</si>
  <si>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</si>
  <si>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</si>
  <si>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</si>
  <si>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</si>
  <si>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</si>
  <si>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</si>
  <si>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</si>
  <si>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</si>
  <si>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</si>
  <si>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</si>
  <si>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</si>
  <si>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</si>
  <si>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</si>
  <si>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</si>
  <si>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</si>
  <si>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</si>
  <si>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</si>
  <si>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</si>
  <si>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</si>
  <si>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</si>
  <si>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</si>
  <si>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</si>
  <si>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</si>
  <si>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</si>
  <si>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</si>
  <si>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</si>
  <si>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</si>
  <si>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</si>
  <si>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</si>
  <si>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</si>
  <si>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</si>
  <si>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</si>
  <si>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</si>
  <si>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</si>
  <si>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</si>
  <si>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</si>
  <si>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</si>
  <si>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</si>
  <si>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</si>
  <si>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</si>
  <si>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</si>
  <si>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</si>
  <si>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</si>
  <si>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</si>
  <si>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</si>
  <si>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</si>
  <si>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</si>
  <si>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</si>
  <si>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</si>
  <si>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</si>
  <si>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</si>
  <si>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</si>
  <si>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</si>
  <si>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</si>
  <si>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</si>
  <si>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</si>
  <si>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</si>
  <si>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</si>
  <si>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</si>
  <si>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</si>
  <si>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</si>
  <si>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</si>
  <si>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</si>
  <si>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</si>
  <si>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</si>
  <si>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</si>
  <si>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</si>
  <si>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</si>
  <si>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</si>
  <si>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</si>
  <si>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</si>
  <si>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</si>
  <si>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</si>
  <si>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</si>
  <si>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</si>
  <si>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</si>
  <si>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</si>
  <si>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</si>
  <si>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</si>
  <si>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</si>
  <si>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</si>
  <si>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</si>
  <si>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</si>
  <si>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</si>
  <si>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</si>
  <si>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</si>
  <si>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</si>
  <si>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</si>
  <si>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</si>
  <si>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</si>
  <si>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</si>
  <si>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</si>
  <si>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</si>
  <si>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</si>
  <si>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</si>
  <si>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</si>
  <si>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</si>
  <si>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</si>
  <si>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</si>
  <si>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</si>
  <si>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</si>
  <si>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</si>
  <si>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</si>
  <si>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</si>
  <si>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</si>
  <si>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</si>
  <si>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</si>
  <si>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</si>
  <si>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</si>
  <si>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</si>
  <si>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</si>
  <si>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</si>
  <si>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</si>
  <si>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</si>
  <si>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</si>
  <si>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</si>
  <si>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</si>
  <si>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</si>
  <si>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</si>
  <si>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</si>
  <si>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</si>
  <si>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</si>
  <si>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</si>
  <si>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</si>
  <si>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</si>
  <si>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</si>
  <si>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</si>
  <si>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</si>
  <si>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</si>
  <si>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</si>
  <si>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</si>
  <si>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</si>
  <si>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</si>
  <si>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</si>
  <si>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</si>
  <si>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</si>
  <si>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</si>
  <si>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</si>
  <si>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</si>
  <si>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</si>
  <si>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</si>
  <si>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</si>
  <si>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</si>
  <si>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</si>
  <si>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</si>
  <si>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</si>
  <si>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</si>
  <si>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</si>
  <si>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</si>
  <si>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</si>
  <si>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</si>
  <si>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</si>
  <si>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</si>
  <si>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</si>
  <si>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</si>
  <si>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</si>
  <si>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</si>
  <si>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</si>
  <si>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</si>
  <si>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</si>
  <si>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</si>
  <si>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</si>
  <si>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</si>
  <si>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</si>
  <si>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</si>
  <si>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</si>
  <si>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</si>
  <si>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</si>
  <si>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</si>
  <si>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</si>
  <si>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</si>
  <si>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</si>
  <si>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</si>
  <si>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</si>
  <si>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</si>
  <si>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</si>
  <si>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</si>
  <si>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</si>
  <si>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</si>
  <si>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</si>
  <si>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</si>
  <si>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</si>
  <si>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</si>
  <si>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</si>
  <si>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</si>
  <si>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</si>
  <si>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</si>
  <si>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</si>
  <si>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</si>
  <si>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</si>
  <si>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</si>
  <si>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</si>
  <si>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</si>
  <si>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</si>
  <si>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</si>
  <si>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</si>
  <si>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</si>
  <si>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</si>
  <si>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</si>
  <si>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</si>
  <si>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</si>
  <si>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</si>
  <si>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</si>
  <si>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</si>
  <si>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</si>
  <si>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</si>
  <si>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</si>
  <si>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</si>
  <si>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</si>
  <si>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</si>
  <si>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</si>
  <si>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</si>
  <si>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</si>
  <si>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</si>
  <si>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</si>
  <si>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</si>
  <si>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</si>
  <si>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</si>
  <si>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</si>
  <si>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</si>
  <si>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</si>
  <si>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</si>
  <si>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</si>
  <si>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</si>
  <si>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</si>
  <si>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</si>
  <si>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</si>
  <si>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</si>
  <si>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</si>
  <si>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</si>
  <si>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</si>
  <si>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</si>
  <si>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</si>
  <si>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</si>
  <si>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</si>
  <si>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</si>
  <si>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</si>
  <si>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</si>
  <si>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</si>
  <si>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</si>
  <si>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</si>
  <si>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</si>
  <si>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</si>
  <si>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</si>
  <si>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</si>
  <si>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</si>
  <si>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</si>
  <si>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</si>
  <si>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</si>
  <si>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</si>
  <si>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</si>
  <si>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</si>
  <si>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</si>
  <si>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</si>
  <si>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</si>
  <si>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</si>
  <si>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</si>
  <si>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</si>
  <si>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</si>
  <si>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</si>
  <si>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</si>
  <si>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</si>
  <si>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</si>
  <si>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</si>
  <si>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</si>
  <si>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</si>
  <si>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</si>
  <si>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</si>
  <si>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</si>
  <si>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</si>
  <si>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</si>
  <si>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</si>
  <si>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</si>
  <si>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</si>
  <si>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</si>
  <si>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</si>
  <si>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</si>
  <si>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</si>
  <si>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</si>
  <si>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</si>
  <si>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</si>
  <si>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</si>
  <si>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</si>
  <si>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</si>
  <si>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</si>
  <si>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</si>
  <si>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</si>
  <si>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</si>
  <si>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</si>
  <si>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</si>
  <si>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</si>
  <si>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</si>
  <si>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</si>
  <si>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</si>
  <si>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</si>
  <si>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</si>
  <si>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</si>
  <si>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</si>
  <si>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</si>
  <si>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</si>
  <si>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</si>
  <si>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</si>
  <si>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</si>
  <si>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</si>
  <si>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</si>
  <si>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</si>
  <si>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</si>
  <si>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</si>
  <si>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</si>
  <si>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</si>
  <si>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</si>
  <si>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</si>
  <si>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</si>
  <si>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</si>
  <si>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</si>
  <si>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</si>
  <si>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</si>
  <si>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</si>
  <si>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</si>
  <si>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</si>
  <si>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</si>
  <si>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</si>
  <si>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</si>
  <si>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</si>
  <si>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</si>
  <si>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</si>
  <si>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</si>
  <si>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</si>
  <si>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</si>
  <si>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</si>
  <si>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</si>
  <si>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</si>
  <si>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</si>
  <si>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</si>
  <si>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</si>
  <si>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</si>
  <si>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</si>
  <si>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</si>
  <si>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</si>
  <si>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</si>
  <si>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</si>
  <si>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</si>
  <si>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</si>
  <si>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</si>
  <si>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</si>
  <si>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</si>
  <si>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</si>
  <si>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</si>
  <si>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</si>
  <si>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</si>
  <si>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</si>
  <si>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</si>
  <si>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</si>
  <si>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</si>
  <si>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</si>
  <si>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</si>
  <si>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</si>
  <si>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</si>
  <si>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</si>
  <si>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</si>
  <si>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</si>
  <si>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</si>
  <si>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</si>
  <si>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</si>
  <si>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</si>
  <si>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</si>
  <si>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</si>
  <si>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</si>
  <si>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</si>
  <si>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</si>
  <si>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</si>
  <si>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</si>
  <si>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</si>
  <si>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</si>
  <si>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</si>
  <si>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</si>
  <si>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</si>
  <si>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</si>
  <si>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</si>
  <si>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</si>
  <si>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</si>
  <si>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</si>
  <si>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</si>
  <si>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</si>
  <si>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</si>
  <si>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</si>
  <si>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</si>
  <si>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</si>
  <si>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</si>
  <si>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</si>
  <si>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</si>
  <si>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</si>
  <si>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</si>
  <si>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</si>
  <si>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</si>
  <si>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</si>
  <si>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</si>
  <si>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</si>
  <si>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</si>
  <si>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</si>
  <si>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</si>
  <si>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</si>
  <si>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</si>
  <si>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</si>
  <si>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</si>
  <si>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</si>
  <si>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</si>
  <si>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</si>
  <si>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</si>
  <si>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</si>
  <si>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</si>
  <si>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</si>
  <si>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</si>
  <si>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</si>
  <si>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</si>
  <si>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</si>
  <si>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</si>
  <si>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</si>
  <si>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</si>
  <si>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</si>
  <si>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</si>
  <si>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</si>
  <si>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</si>
  <si>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</si>
  <si>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</si>
  <si>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</si>
  <si>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</si>
  <si>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</si>
  <si>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</si>
  <si>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</si>
  <si>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</si>
  <si>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</si>
  <si>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</si>
  <si>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</si>
  <si>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</si>
  <si>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</si>
  <si>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</si>
  <si>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</si>
  <si>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</si>
  <si>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</si>
  <si>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</si>
  <si>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</si>
  <si>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</si>
  <si>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</si>
  <si>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</si>
  <si>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</si>
  <si>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</si>
  <si>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</si>
  <si>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</si>
  <si>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</si>
  <si>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</si>
  <si>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</si>
  <si>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</si>
  <si>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</si>
  <si>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</si>
  <si>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</si>
  <si>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</si>
  <si>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</si>
  <si>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</si>
  <si>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</si>
  <si>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</si>
  <si>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</si>
  <si>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</si>
  <si>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</si>
  <si>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</si>
  <si>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</si>
  <si>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</si>
  <si>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</si>
  <si>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</si>
  <si>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</si>
  <si>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</si>
  <si>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</si>
  <si>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</si>
  <si>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</si>
  <si>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</si>
  <si>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</si>
  <si>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</si>
  <si>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</si>
  <si>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</si>
  <si>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</si>
  <si>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</si>
  <si>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</si>
  <si>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</si>
  <si>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</si>
  <si>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</si>
  <si>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</si>
  <si>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</si>
  <si>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</si>
  <si>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</si>
  <si>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</si>
  <si>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</si>
  <si>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</si>
  <si>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</si>
  <si>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</si>
  <si>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</si>
  <si>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</si>
  <si>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</si>
  <si>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</si>
  <si>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</si>
  <si>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</si>
  <si>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</si>
  <si>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</si>
  <si>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</si>
  <si>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</si>
  <si>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</si>
  <si>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</si>
  <si>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</si>
  <si>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</si>
  <si>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</si>
  <si>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</si>
  <si>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</si>
  <si>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</si>
  <si>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</si>
  <si>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</si>
  <si>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</si>
  <si>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</si>
  <si>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</si>
  <si>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</si>
  <si>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</si>
  <si>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</si>
  <si>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</si>
  <si>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</si>
  <si>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</si>
  <si>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</si>
  <si>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</si>
  <si>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</si>
  <si>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</si>
  <si>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</si>
  <si>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</si>
  <si>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</si>
  <si>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</si>
  <si>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</si>
  <si>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</si>
  <si>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</si>
  <si>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</si>
  <si>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</si>
  <si>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</si>
  <si>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</si>
  <si>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</si>
  <si>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</si>
  <si>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</si>
  <si>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</si>
  <si>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</si>
  <si>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</si>
  <si>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</si>
  <si>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</si>
  <si>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</si>
  <si>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</si>
  <si>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</si>
  <si>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</si>
  <si>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</si>
  <si>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</si>
  <si>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</si>
  <si>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</si>
  <si>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</si>
  <si>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</si>
  <si>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</si>
  <si>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</si>
  <si>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</si>
  <si>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</si>
  <si>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</si>
  <si>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</si>
  <si>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</si>
  <si>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</si>
  <si>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</si>
  <si>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</si>
  <si>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</si>
  <si>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</si>
  <si>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</si>
  <si>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</si>
  <si>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</si>
  <si>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</si>
  <si>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</si>
  <si>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</si>
  <si>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</si>
  <si>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</si>
  <si>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</si>
  <si>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</si>
  <si>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</si>
  <si>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</si>
  <si>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</si>
  <si>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</si>
  <si>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</si>
  <si>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</si>
  <si>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</si>
  <si>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</si>
  <si>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</si>
  <si>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</si>
  <si>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</si>
  <si>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</si>
  <si>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</si>
  <si>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</si>
  <si>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</si>
  <si>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</si>
  <si>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</si>
  <si>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</si>
  <si>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</si>
  <si>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</si>
  <si>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</si>
  <si>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</si>
  <si>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</si>
  <si>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</si>
  <si>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</si>
  <si>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</si>
  <si>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</si>
  <si>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</si>
  <si>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</si>
  <si>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</si>
  <si>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</si>
  <si>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</si>
  <si>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</si>
  <si>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</si>
  <si>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</si>
  <si>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</si>
  <si>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</si>
  <si>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</si>
  <si>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</si>
  <si>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</si>
  <si>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</si>
  <si>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</si>
  <si>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</si>
  <si>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</si>
  <si>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</si>
  <si>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</si>
  <si>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</si>
  <si>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</si>
  <si>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</si>
  <si>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</si>
  <si>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</si>
  <si>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</si>
  <si>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</si>
  <si>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</si>
  <si>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</si>
  <si>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</si>
  <si>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</si>
  <si>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</si>
  <si>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</si>
  <si>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</si>
  <si>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</si>
  <si>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</si>
  <si>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</si>
  <si>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</si>
  <si>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</si>
  <si>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</si>
  <si>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</si>
  <si>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</si>
  <si>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</si>
  <si>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</si>
  <si>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</si>
  <si>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</si>
  <si>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</si>
  <si>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</si>
  <si>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</si>
  <si>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</si>
  <si>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</si>
  <si>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</si>
  <si>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</si>
  <si>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</si>
  <si>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</si>
  <si>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</si>
  <si>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</si>
  <si>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</si>
  <si>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</si>
  <si>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</si>
  <si>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</si>
  <si>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</si>
  <si>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</si>
  <si>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</si>
  <si>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</si>
  <si>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</si>
  <si>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</si>
  <si>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</si>
  <si>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</si>
  <si>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</si>
  <si>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</si>
  <si>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</si>
  <si>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</si>
  <si>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</si>
  <si>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</si>
  <si>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</si>
  <si>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</si>
  <si>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</si>
  <si>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</si>
  <si>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</si>
  <si>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</si>
  <si>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</si>
  <si>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</si>
  <si>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</si>
  <si>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</si>
  <si>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</si>
  <si>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</si>
  <si>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</si>
  <si>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</si>
  <si>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</si>
  <si>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</si>
  <si>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</si>
  <si>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</si>
  <si>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</si>
  <si>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</si>
  <si>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</si>
  <si>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</si>
  <si>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</si>
  <si>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</si>
  <si>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</si>
  <si>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</si>
  <si>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</si>
  <si>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</si>
  <si>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</si>
  <si>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</si>
  <si>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</si>
  <si>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</si>
  <si>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</si>
  <si>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</si>
  <si>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</si>
  <si>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</si>
  <si>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</si>
  <si>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</si>
  <si>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</si>
  <si>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</si>
  <si>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</si>
  <si>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</si>
  <si>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</si>
  <si>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</si>
  <si>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</si>
  <si>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</si>
  <si>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</si>
  <si>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</si>
  <si>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</si>
  <si>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</si>
  <si>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</si>
  <si>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</si>
  <si>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</si>
  <si>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</si>
  <si>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</si>
  <si>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</si>
  <si>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</si>
  <si>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</si>
  <si>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</si>
  <si>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</si>
  <si>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</si>
  <si>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</si>
  <si>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</si>
  <si>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</si>
  <si>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</si>
  <si>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</si>
  <si>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</si>
  <si>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</si>
  <si>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</si>
  <si>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</si>
  <si>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</si>
  <si>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</si>
  <si>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</si>
  <si>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</si>
  <si>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</si>
  <si>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</si>
  <si>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</si>
  <si>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</si>
  <si>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</si>
  <si>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</si>
  <si>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</si>
  <si>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</si>
  <si>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</si>
  <si>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</si>
  <si>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</si>
  <si>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</si>
  <si>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</si>
  <si>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</si>
  <si>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</si>
  <si>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</si>
  <si>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</si>
  <si>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</si>
  <si>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</si>
  <si>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</si>
  <si>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</si>
  <si>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</si>
  <si>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</si>
  <si>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</si>
  <si>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</si>
  <si>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</si>
  <si>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</si>
  <si>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</si>
  <si>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</si>
  <si>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</si>
  <si>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</si>
  <si>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</si>
  <si>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</si>
  <si>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</si>
  <si>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</si>
  <si>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</si>
  <si>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</si>
  <si>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</si>
  <si>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</si>
  <si>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</si>
  <si>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</si>
  <si>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</si>
  <si>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</si>
  <si>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</si>
  <si>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</si>
  <si>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</si>
  <si>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</si>
  <si>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</si>
  <si>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</si>
  <si>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</si>
  <si>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</si>
  <si>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</si>
  <si>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</si>
  <si>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</si>
  <si>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</si>
  <si>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</si>
  <si>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</si>
  <si>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</si>
  <si>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</si>
  <si>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</si>
  <si>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</si>
  <si>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</si>
  <si>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</si>
  <si>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</si>
  <si>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</si>
  <si>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</si>
  <si>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</si>
  <si>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</si>
  <si>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</si>
  <si>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</si>
  <si>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</si>
  <si>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</si>
  <si>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</si>
  <si>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</si>
  <si>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</si>
  <si>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</si>
  <si>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</si>
  <si>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</si>
  <si>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</si>
  <si>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</si>
  <si>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</si>
  <si>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</si>
  <si>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</si>
  <si>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</si>
  <si>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</si>
  <si>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</si>
  <si>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</si>
  <si>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</si>
  <si>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</si>
  <si>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</si>
  <si>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</si>
  <si>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</si>
  <si>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</si>
  <si>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</si>
  <si>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</si>
  <si>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</si>
  <si>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</si>
  <si>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</si>
  <si>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</si>
  <si>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</si>
  <si>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</si>
  <si>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</si>
  <si>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</si>
  <si>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</si>
  <si>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</si>
  <si>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</si>
  <si>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</si>
  <si>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</si>
  <si>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</si>
  <si>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</si>
  <si>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</si>
  <si>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</si>
  <si>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</si>
  <si>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</si>
  <si>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</si>
  <si>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</si>
  <si>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</si>
  <si>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</si>
  <si>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</si>
  <si>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</si>
  <si>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</si>
  <si>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</si>
  <si>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</si>
  <si>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</si>
  <si>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</si>
  <si>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</si>
  <si>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</si>
  <si>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</si>
  <si>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</si>
  <si>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</si>
  <si>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</si>
  <si>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</si>
  <si>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</si>
  <si>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</si>
  <si>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</si>
  <si>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</si>
  <si>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</si>
  <si>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</si>
  <si>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</si>
  <si>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</si>
  <si>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</si>
  <si>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</si>
  <si>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</si>
  <si>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</si>
  <si>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</si>
  <si>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</si>
  <si>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</si>
  <si>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</si>
  <si>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</si>
  <si>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</si>
  <si>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</si>
  <si>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</si>
  <si>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</si>
  <si>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</si>
  <si>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</si>
  <si>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</si>
  <si>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</si>
  <si>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</si>
  <si>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</si>
  <si>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</si>
  <si>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</si>
  <si>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</si>
  <si>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</si>
  <si>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</si>
  <si>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</si>
  <si>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</si>
  <si>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</si>
  <si>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</si>
  <si>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</si>
  <si>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</si>
  <si>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</si>
  <si>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</si>
  <si>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</si>
  <si>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</si>
  <si>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</si>
  <si>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</si>
  <si>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</si>
  <si>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</si>
  <si>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</si>
  <si>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</si>
  <si>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</si>
  <si>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</si>
  <si>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</si>
  <si>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</si>
  <si>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</si>
  <si>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</si>
  <si>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</si>
  <si>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</si>
  <si>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</si>
  <si>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</si>
  <si>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</si>
  <si>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</si>
  <si>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</si>
  <si>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</si>
  <si>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</si>
  <si>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</si>
  <si>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</si>
  <si>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</si>
  <si>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</si>
  <si>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</si>
  <si>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</si>
  <si>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</si>
  <si>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</si>
  <si>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</si>
  <si>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</si>
  <si>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</si>
  <si>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</si>
  <si>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</si>
  <si>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</si>
  <si>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</si>
  <si>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</si>
  <si>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</si>
  <si>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</si>
  <si>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</si>
  <si>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</si>
  <si>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</si>
  <si>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</si>
  <si>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</si>
  <si>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</si>
  <si>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</si>
  <si>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</si>
  <si>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</si>
  <si>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</si>
  <si>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</si>
  <si>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</si>
  <si>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</si>
  <si>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</si>
  <si>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</si>
  <si>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</si>
  <si>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</si>
  <si>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</si>
  <si>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</si>
  <si>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</si>
  <si>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</si>
  <si>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</si>
  <si>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</si>
  <si>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</si>
  <si>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</si>
  <si>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</si>
  <si>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</si>
  <si>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</si>
  <si>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</si>
  <si>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</si>
  <si>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</si>
  <si>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</si>
  <si>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</si>
  <si>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</si>
  <si>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</si>
  <si>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</si>
  <si>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</si>
  <si>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</si>
  <si>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</si>
  <si>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</si>
  <si>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</si>
  <si>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</si>
  <si>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</si>
  <si>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</si>
  <si>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</si>
  <si>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</si>
  <si>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</si>
  <si>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</si>
  <si>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</si>
  <si>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</si>
  <si>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</si>
  <si>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</si>
  <si>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</si>
  <si>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</si>
  <si>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</si>
  <si>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</si>
  <si>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</si>
  <si>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</si>
  <si>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</si>
  <si>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</si>
  <si>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</si>
  <si>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</si>
  <si>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</si>
  <si>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</si>
  <si>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</si>
  <si>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</si>
  <si>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</si>
  <si>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</si>
  <si>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</si>
  <si>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</si>
  <si>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</si>
  <si>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</si>
  <si>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</si>
  <si>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</si>
  <si>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</si>
  <si>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</si>
  <si>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</si>
  <si>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</si>
  <si>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</si>
  <si>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</si>
  <si>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</si>
  <si>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</si>
  <si>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</si>
  <si>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</si>
  <si>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</si>
  <si>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</si>
  <si>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</si>
  <si>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</si>
  <si>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</si>
  <si>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</si>
  <si>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</si>
  <si>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</si>
  <si>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</si>
  <si>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</si>
  <si>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</si>
  <si>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</si>
  <si>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</si>
  <si>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</si>
  <si>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</si>
  <si>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</si>
  <si>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</si>
  <si>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</si>
  <si>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</si>
  <si>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</si>
  <si>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</si>
  <si>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</si>
  <si>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</si>
  <si>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</si>
  <si>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</si>
  <si>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</si>
  <si>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</si>
  <si>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</si>
  <si>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</si>
  <si>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</si>
  <si>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</si>
  <si>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</si>
  <si>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</si>
  <si>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</si>
  <si>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</si>
  <si>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</si>
  <si>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</si>
  <si>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</si>
  <si>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</si>
  <si>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</si>
  <si>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</si>
  <si>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</si>
  <si>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</si>
  <si>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</si>
  <si>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</si>
  <si>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</si>
  <si>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</si>
  <si>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</si>
  <si>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</si>
  <si>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</si>
  <si>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</si>
  <si>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</si>
  <si>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</si>
  <si>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</si>
  <si>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</si>
  <si>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</si>
  <si>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</si>
  <si>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</si>
  <si>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</si>
  <si>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</si>
  <si>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</si>
  <si>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</si>
  <si>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</si>
  <si>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</si>
  <si>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</si>
  <si>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</si>
  <si>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</si>
  <si>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</si>
  <si>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</si>
  <si>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</si>
  <si>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</si>
  <si>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</si>
  <si>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</si>
  <si>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</si>
  <si>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</si>
  <si>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</si>
  <si>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</si>
  <si>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</si>
  <si>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</si>
  <si>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</si>
  <si>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</si>
  <si>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</si>
  <si>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</si>
  <si>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</si>
  <si>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</si>
  <si>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</si>
  <si>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</si>
  <si>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</si>
  <si>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</si>
  <si>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</si>
  <si>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</si>
  <si>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</si>
  <si>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</si>
  <si>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</si>
  <si>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</si>
  <si>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</si>
  <si>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</si>
  <si>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</si>
  <si>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</si>
  <si>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</si>
  <si>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</si>
  <si>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</si>
  <si>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</si>
  <si>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</si>
  <si>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</si>
  <si>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</si>
  <si>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</si>
  <si>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</si>
  <si>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</si>
  <si>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</si>
  <si>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</si>
  <si>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</si>
  <si>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</si>
  <si>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</si>
  <si>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</si>
  <si>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</si>
  <si>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</si>
  <si>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</si>
  <si>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</si>
  <si>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</si>
  <si>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</si>
  <si>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</si>
  <si>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</si>
  <si>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</si>
  <si>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</si>
  <si>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</si>
  <si>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</si>
  <si>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</si>
  <si>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</si>
  <si>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</si>
  <si>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</si>
  <si>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</si>
  <si>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</si>
  <si>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</si>
  <si>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</si>
  <si>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</si>
  <si>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</si>
  <si>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</si>
  <si>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</si>
  <si>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</si>
  <si>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</si>
  <si>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</si>
  <si>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</si>
  <si>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</si>
  <si>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</si>
  <si>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</si>
  <si>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</si>
  <si>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</si>
  <si>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</si>
  <si>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</si>
  <si>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</si>
  <si>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</si>
  <si>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</si>
  <si>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</si>
  <si>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</si>
  <si>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</si>
  <si>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</si>
  <si>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</si>
  <si>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</si>
  <si>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</si>
  <si>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</si>
  <si>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</si>
  <si>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</si>
  <si>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</si>
  <si>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</si>
  <si>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</si>
  <si>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</si>
  <si>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</si>
  <si>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</si>
  <si>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</si>
  <si>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</si>
  <si>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</si>
  <si>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</si>
  <si>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</si>
  <si>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</si>
  <si>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</si>
  <si>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</si>
  <si>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</si>
  <si>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</si>
  <si>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</si>
  <si>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</si>
  <si>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</si>
  <si>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</si>
  <si>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</si>
  <si>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</si>
  <si>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</si>
  <si>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</si>
  <si>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</si>
  <si>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</si>
  <si>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</si>
  <si>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</si>
  <si>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</si>
  <si>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</si>
  <si>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</si>
  <si>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</si>
  <si>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</si>
  <si>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</si>
  <si>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</si>
  <si>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</si>
  <si>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</si>
  <si>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</si>
  <si>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</si>
  <si>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</si>
  <si>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</si>
  <si>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</si>
  <si>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</si>
  <si>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</si>
  <si>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</si>
  <si>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</si>
  <si>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</si>
  <si>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</si>
  <si>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</si>
  <si>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</si>
  <si>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</si>
  <si>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</si>
  <si>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</si>
  <si>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</si>
  <si>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</si>
  <si>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</si>
  <si>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</si>
  <si>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</si>
  <si>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</si>
  <si>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</si>
  <si>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</si>
  <si>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</si>
  <si>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</si>
  <si>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</si>
  <si>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</si>
  <si>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</si>
  <si>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</si>
  <si>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</si>
  <si>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</si>
  <si>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</si>
  <si>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</si>
  <si>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</si>
  <si>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</si>
  <si>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</si>
  <si>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</si>
  <si>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</si>
  <si>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</si>
  <si>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</si>
  <si>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</si>
  <si>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</si>
  <si>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</si>
  <si>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</si>
  <si>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</si>
  <si>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</si>
  <si>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</si>
  <si>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</si>
  <si>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</si>
  <si>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</si>
  <si>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</si>
  <si>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</si>
  <si>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</si>
  <si>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</si>
  <si>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</si>
  <si>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</si>
  <si>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</si>
  <si>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</si>
  <si>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</si>
  <si>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</si>
  <si>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</si>
  <si>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</si>
  <si>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</si>
  <si>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</si>
  <si>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</si>
  <si>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</si>
  <si>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</si>
  <si>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</si>
  <si>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</si>
  <si>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</si>
  <si>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</si>
  <si>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</si>
  <si>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</si>
  <si>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</si>
  <si>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</si>
  <si>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</si>
  <si>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</si>
  <si>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</si>
  <si>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</si>
  <si>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</si>
  <si>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</si>
  <si>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</si>
  <si>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</si>
  <si>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</si>
  <si>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</si>
  <si>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</si>
  <si>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</si>
  <si>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</si>
  <si>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</si>
  <si>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</si>
  <si>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</si>
  <si>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</si>
  <si>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</si>
  <si>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</si>
  <si>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</si>
  <si>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</si>
  <si>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</si>
  <si>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</si>
  <si>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</si>
  <si>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</si>
  <si>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</si>
  <si>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</si>
  <si>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</si>
  <si>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</si>
  <si>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</si>
  <si>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</si>
  <si>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</si>
  <si>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</si>
  <si>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</si>
  <si>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</si>
  <si>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</si>
  <si>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</si>
  <si>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</si>
  <si>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</si>
  <si>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</si>
  <si>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</si>
  <si>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</si>
  <si>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</si>
  <si>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</si>
  <si>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</si>
  <si>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</si>
  <si>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</si>
  <si>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</si>
  <si>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</si>
  <si>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</si>
  <si>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</si>
  <si>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</si>
  <si>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</si>
  <si>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</si>
  <si>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</si>
  <si>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</si>
  <si>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</si>
  <si>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</si>
  <si>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</si>
  <si>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</si>
  <si>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</si>
  <si>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</si>
  <si>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</si>
  <si>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</si>
  <si>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</si>
  <si>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</si>
  <si>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</si>
  <si>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</si>
  <si>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</si>
  <si>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</si>
  <si>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</si>
  <si>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</si>
  <si>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</si>
  <si>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</si>
  <si>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</si>
  <si>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</si>
  <si>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</si>
  <si>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</si>
  <si>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</si>
  <si>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</si>
  <si>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</si>
  <si>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</si>
  <si>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</si>
  <si>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</si>
  <si>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</si>
  <si>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</si>
  <si>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</si>
  <si>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</si>
  <si>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</si>
  <si>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</si>
  <si>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</si>
  <si>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</si>
  <si>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</si>
  <si>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</si>
  <si>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</si>
  <si>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</si>
  <si>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</si>
  <si>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</si>
  <si>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</si>
  <si>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</si>
  <si>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</si>
  <si>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</si>
  <si>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</si>
  <si>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</si>
  <si>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</si>
  <si>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</si>
  <si>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</si>
  <si>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</si>
  <si>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</si>
  <si>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</si>
  <si>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</si>
  <si>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</si>
  <si>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</si>
  <si>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</si>
  <si>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</si>
  <si>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</si>
  <si>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</si>
  <si>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</si>
  <si>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</si>
  <si>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</si>
  <si>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</si>
  <si>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</si>
  <si>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</si>
  <si>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</si>
  <si>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</si>
  <si>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</si>
  <si>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</si>
  <si>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</si>
  <si>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</si>
  <si>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</si>
  <si>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</si>
  <si>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</si>
  <si>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</si>
  <si>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</si>
  <si>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</si>
  <si>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</si>
  <si>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</si>
  <si>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</si>
  <si>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</si>
  <si>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</si>
  <si>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</si>
  <si>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</si>
  <si>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</si>
  <si>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</si>
  <si>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</si>
  <si>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</si>
  <si>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</si>
  <si>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</si>
  <si>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</si>
  <si>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</si>
  <si>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</si>
  <si>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</si>
  <si>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</si>
  <si>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</si>
  <si>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</si>
  <si>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</si>
  <si>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</si>
  <si>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</si>
  <si>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</si>
  <si>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</si>
  <si>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</si>
  <si>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</si>
  <si>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</si>
  <si>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</si>
  <si>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</si>
  <si>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</si>
  <si>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</si>
  <si>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</si>
  <si>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</si>
  <si>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</si>
  <si>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</si>
  <si>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</si>
  <si>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</si>
  <si>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</si>
  <si>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</si>
  <si>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</si>
  <si>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</si>
  <si>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</si>
  <si>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</si>
  <si>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</si>
  <si>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</si>
  <si>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</si>
  <si>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</si>
  <si>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</si>
  <si>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</si>
  <si>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</si>
  <si>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</si>
  <si>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</si>
  <si>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</si>
  <si>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</si>
  <si>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</si>
  <si>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</si>
  <si>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</si>
  <si>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</si>
  <si>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</si>
  <si>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</si>
  <si>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</si>
  <si>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</si>
  <si>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</si>
  <si>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</si>
  <si>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</si>
  <si>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</si>
  <si>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</si>
  <si>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</si>
  <si>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</si>
  <si>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</si>
  <si>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</si>
  <si>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</si>
  <si>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</si>
  <si>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</si>
  <si>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</si>
  <si>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</si>
  <si>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</si>
  <si>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</si>
  <si>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</si>
  <si>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</si>
  <si>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</si>
  <si>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</si>
  <si>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</si>
  <si>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</si>
  <si>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</si>
  <si>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</si>
  <si>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</si>
  <si>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</si>
  <si>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</si>
  <si>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</si>
  <si>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</si>
  <si>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</si>
  <si>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</si>
  <si>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</si>
  <si>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</si>
  <si>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</si>
  <si>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</si>
  <si>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</si>
  <si>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</si>
  <si>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</si>
  <si>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</si>
  <si>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</si>
  <si>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</si>
  <si>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</si>
  <si>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</si>
  <si>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</si>
  <si>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</si>
  <si>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</si>
  <si>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</si>
  <si>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</si>
  <si>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</si>
  <si>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</si>
  <si>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</si>
  <si>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</si>
  <si>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</si>
  <si>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</si>
  <si>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</si>
  <si>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</si>
  <si>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</si>
  <si>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</si>
  <si>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</si>
  <si>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</si>
  <si>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</si>
  <si>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</si>
  <si>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</si>
  <si>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</si>
  <si>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</si>
  <si>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</si>
  <si>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</si>
  <si>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</si>
  <si>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</si>
  <si>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</si>
  <si>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</si>
  <si>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</si>
  <si>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</si>
  <si>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</si>
  <si>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</si>
  <si>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</si>
  <si>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</si>
  <si>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</si>
  <si>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</si>
  <si>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</si>
  <si>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</si>
  <si>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</si>
  <si>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</si>
  <si>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</si>
  <si>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</si>
  <si>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</si>
  <si>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</si>
  <si>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</si>
  <si>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</si>
  <si>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</si>
  <si>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</si>
  <si>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</si>
  <si>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</si>
  <si>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</si>
  <si>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</si>
  <si>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</si>
  <si>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</si>
  <si>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</si>
  <si>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</si>
  <si>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</si>
  <si>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</si>
  <si>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</si>
  <si>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</si>
  <si>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</si>
  <si>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</si>
  <si>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</si>
  <si>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</si>
  <si>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</si>
  <si>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</si>
  <si>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</si>
  <si>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</si>
  <si>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</si>
  <si>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</si>
  <si>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</si>
  <si>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</si>
  <si>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</si>
  <si>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</si>
  <si>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</si>
  <si>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</si>
  <si>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</si>
  <si>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</si>
  <si>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</si>
  <si>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</si>
  <si>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</si>
  <si>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</si>
  <si>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</si>
  <si>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</si>
  <si>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</si>
  <si>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</si>
  <si>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</si>
  <si>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</si>
  <si>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</si>
  <si>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</si>
  <si>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</si>
  <si>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</si>
  <si>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</si>
  <si>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</si>
  <si>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</si>
  <si>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</si>
  <si>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</si>
  <si>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</si>
  <si>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</si>
  <si>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</si>
  <si>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</si>
  <si>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</si>
  <si>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</si>
  <si>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</si>
  <si>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</si>
  <si>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</si>
  <si>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</si>
  <si>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</si>
  <si>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</si>
  <si>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</si>
  <si>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</si>
  <si>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</si>
  <si>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</si>
  <si>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</si>
  <si>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</si>
  <si>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</si>
  <si>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</si>
  <si>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</si>
  <si>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</si>
  <si>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</si>
  <si>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</si>
  <si>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</si>
  <si>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</si>
  <si>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</si>
  <si>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</si>
  <si>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</si>
  <si>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</si>
  <si>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</si>
  <si>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</si>
  <si>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</si>
  <si>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</si>
  <si>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</si>
  <si>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</si>
  <si>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</si>
  <si>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</si>
  <si>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</si>
  <si>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</si>
  <si>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</si>
  <si>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</si>
  <si>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</si>
  <si>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</si>
  <si>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</si>
  <si>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</si>
  <si>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</si>
  <si>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</si>
  <si>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</si>
  <si>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</si>
  <si>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</si>
  <si>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</si>
  <si>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</si>
  <si>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</si>
  <si>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</si>
  <si>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</si>
  <si>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</si>
  <si>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</si>
  <si>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</si>
  <si>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</si>
  <si>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</si>
  <si>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</si>
  <si>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</si>
  <si>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</si>
  <si>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</si>
  <si>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</si>
  <si>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</si>
  <si>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</si>
  <si>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</si>
  <si>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</si>
  <si>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</si>
  <si>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</si>
  <si>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</si>
  <si>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</si>
  <si>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</si>
  <si>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</si>
  <si>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</si>
  <si>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</si>
  <si>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</si>
  <si>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</si>
  <si>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</si>
  <si>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</si>
  <si>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</si>
  <si>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</si>
  <si>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</si>
  <si>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</si>
  <si>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</si>
  <si>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</si>
  <si>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</si>
  <si>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</si>
  <si>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</si>
  <si>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</si>
  <si>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</si>
  <si>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</si>
  <si>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</si>
  <si>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</si>
  <si>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</si>
  <si>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</si>
  <si>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</si>
  <si>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</si>
  <si>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</si>
  <si>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</si>
  <si>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</si>
  <si>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</si>
  <si>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</si>
  <si>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</si>
  <si>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</si>
  <si>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</si>
  <si>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</si>
  <si>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</si>
  <si>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</si>
  <si>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</si>
  <si>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</si>
  <si>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</si>
  <si>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</si>
  <si>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</si>
  <si>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</si>
  <si>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</si>
  <si>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</si>
  <si>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</si>
  <si>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</si>
  <si>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</si>
  <si>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</si>
  <si>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</si>
  <si>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</si>
  <si>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</si>
  <si>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</si>
  <si>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</si>
  <si>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</si>
  <si>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</si>
  <si>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</si>
  <si>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</si>
  <si>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</si>
  <si>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</si>
  <si>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</si>
  <si>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</si>
  <si>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</si>
  <si>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</si>
  <si>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</si>
  <si>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</si>
  <si>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</si>
  <si>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</si>
  <si>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</si>
  <si>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</si>
  <si>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</si>
  <si>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</si>
  <si>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</si>
  <si>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</si>
  <si>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</si>
  <si>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</si>
  <si>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</si>
  <si>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</si>
  <si>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</si>
  <si>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</si>
  <si>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</si>
  <si>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</si>
  <si>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</si>
  <si>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</si>
  <si>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</si>
  <si>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</si>
  <si>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</si>
  <si>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</si>
  <si>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</si>
  <si>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</si>
  <si>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</si>
  <si>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</si>
  <si>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</si>
  <si>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</si>
  <si>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</si>
  <si>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</si>
  <si>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</si>
  <si>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</si>
  <si>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</si>
  <si>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</si>
  <si>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</si>
  <si>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</si>
  <si>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</si>
  <si>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</si>
  <si>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</si>
  <si>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</si>
  <si>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</si>
  <si>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</si>
  <si>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</si>
  <si>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</si>
  <si>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</si>
  <si>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</si>
  <si>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</si>
  <si>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</si>
  <si>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</si>
  <si>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</si>
  <si>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</si>
  <si>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</si>
  <si>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</si>
  <si>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</si>
  <si>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</si>
  <si>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</si>
  <si>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</si>
  <si>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</si>
  <si>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</si>
  <si>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</si>
  <si>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</si>
  <si>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</si>
  <si>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</si>
  <si>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</si>
  <si>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</si>
  <si>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</si>
  <si>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</si>
  <si>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</si>
  <si>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</si>
  <si>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</si>
  <si>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</si>
  <si>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</si>
  <si>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</si>
  <si>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</si>
  <si>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</si>
  <si>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</si>
  <si>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</si>
  <si>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</si>
  <si>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</si>
  <si>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</si>
  <si>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</si>
  <si>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</si>
  <si>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</si>
  <si>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</si>
  <si>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</si>
  <si>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</si>
  <si>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</si>
  <si>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</si>
  <si>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</si>
  <si>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</si>
  <si>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</si>
  <si>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</si>
  <si>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</si>
  <si>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</si>
  <si>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</si>
  <si>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</si>
  <si>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</si>
  <si>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</si>
  <si>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</si>
  <si>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</si>
  <si>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</si>
  <si>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</si>
  <si>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</si>
  <si>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</si>
  <si>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</si>
  <si>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</si>
  <si>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</si>
  <si>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</si>
  <si>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</si>
  <si>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</si>
  <si>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</si>
  <si>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</si>
  <si>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</si>
  <si>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</si>
  <si>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</si>
  <si>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</si>
  <si>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</si>
  <si>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</si>
  <si>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</si>
  <si>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</si>
  <si>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</si>
  <si>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</si>
  <si>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</si>
  <si>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</si>
  <si>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</si>
  <si>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</si>
  <si>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</si>
  <si>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</si>
  <si>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</si>
  <si>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</si>
  <si>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</si>
  <si>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</si>
  <si>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</si>
  <si>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</si>
  <si>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</si>
  <si>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</si>
  <si>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</si>
  <si>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</si>
  <si>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</si>
  <si>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</si>
  <si>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</si>
  <si>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</si>
  <si>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</si>
  <si>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</si>
  <si>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</si>
  <si>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</si>
  <si>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</si>
  <si>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</si>
  <si>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</si>
  <si>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</si>
  <si>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</si>
  <si>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</si>
  <si>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</si>
  <si>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</si>
  <si>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</si>
  <si>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</si>
  <si>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</si>
  <si>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</si>
  <si>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</si>
  <si>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</si>
  <si>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</si>
  <si>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</si>
  <si>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</si>
  <si>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</si>
  <si>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</si>
  <si>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</si>
  <si>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</si>
  <si>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</si>
  <si>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</si>
  <si>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</si>
  <si>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</si>
  <si>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</si>
  <si>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</si>
  <si>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</si>
  <si>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</si>
  <si>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</si>
  <si>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</si>
  <si>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</si>
  <si>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</si>
  <si>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</si>
  <si>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</si>
  <si>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</si>
  <si>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</si>
  <si>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</si>
  <si>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</si>
  <si>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</si>
  <si>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</si>
  <si>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</si>
  <si>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</si>
  <si>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</si>
  <si>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</si>
  <si>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</si>
  <si>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</si>
  <si>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</si>
  <si>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</si>
  <si>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</si>
  <si>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</si>
  <si>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</si>
  <si>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</si>
  <si>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</si>
  <si>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</si>
  <si>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</si>
  <si>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</si>
  <si>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</si>
  <si>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</si>
  <si>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</si>
  <si>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</si>
  <si>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</si>
  <si>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</si>
  <si>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</si>
  <si>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</si>
  <si>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</si>
  <si>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</si>
  <si>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</si>
  <si>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</si>
  <si>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</si>
  <si>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</si>
  <si>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</si>
  <si>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</si>
  <si>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</si>
  <si>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</si>
  <si>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</si>
  <si>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</si>
  <si>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</si>
  <si>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</si>
  <si>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</si>
  <si>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</si>
  <si>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</si>
  <si>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</si>
  <si>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</si>
  <si>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</si>
  <si>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</si>
  <si>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</si>
  <si>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</si>
  <si>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</si>
  <si>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</si>
  <si>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</si>
  <si>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</si>
  <si>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</si>
  <si>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</si>
  <si>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</si>
  <si>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</si>
  <si>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</si>
  <si>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</si>
  <si>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</si>
  <si>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</si>
  <si>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</si>
  <si>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</si>
  <si>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</si>
  <si>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</si>
  <si>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</si>
  <si>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</si>
  <si>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</si>
  <si>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</si>
  <si>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</si>
  <si>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</si>
  <si>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</si>
  <si>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</si>
  <si>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</si>
  <si>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</si>
  <si>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</si>
  <si>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</si>
  <si>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</si>
  <si>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</si>
  <si>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</si>
  <si>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</si>
  <si>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</si>
  <si>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</si>
  <si>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</si>
  <si>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</si>
  <si>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</si>
  <si>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</si>
  <si>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</si>
  <si>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</si>
  <si>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</si>
  <si>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</si>
  <si>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</si>
  <si>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</si>
  <si>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</si>
  <si>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</si>
  <si>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</si>
  <si>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</si>
  <si>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</si>
  <si>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</si>
  <si>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</si>
  <si>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</si>
  <si>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</si>
  <si>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</si>
  <si>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</si>
  <si>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</si>
  <si>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</si>
  <si>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</si>
  <si>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</si>
  <si>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</si>
  <si>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</si>
  <si>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</si>
  <si>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</si>
  <si>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</si>
  <si>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</si>
  <si>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</si>
  <si>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</si>
  <si>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</si>
  <si>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</si>
  <si>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</si>
  <si>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</si>
  <si>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</si>
  <si>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</si>
  <si>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</si>
  <si>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</si>
  <si>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</si>
  <si>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</si>
  <si>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</si>
  <si>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</si>
  <si>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</si>
  <si>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</si>
  <si>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</si>
  <si>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</si>
  <si>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</si>
  <si>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</si>
  <si>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</si>
  <si>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</si>
  <si>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</si>
  <si>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</si>
  <si>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</si>
  <si>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</si>
  <si>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</si>
  <si>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</si>
  <si>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</si>
  <si>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</si>
  <si>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</si>
  <si>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</si>
  <si>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</si>
  <si>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</si>
  <si>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</si>
  <si>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</si>
  <si>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</si>
  <si>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</si>
  <si>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</si>
  <si>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</si>
  <si>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</si>
  <si>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</si>
  <si>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</si>
  <si>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</si>
  <si>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</si>
  <si>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</si>
  <si>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</si>
  <si>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</si>
  <si>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</si>
  <si>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</si>
  <si>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</si>
  <si>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</si>
  <si>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</si>
  <si>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</si>
  <si>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</si>
  <si>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</si>
  <si>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</si>
  <si>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</si>
  <si>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</si>
  <si>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</si>
  <si>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</si>
  <si>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</si>
  <si>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</si>
  <si>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</si>
  <si>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</si>
  <si>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</si>
  <si>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</si>
  <si>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</si>
  <si>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</si>
  <si>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</si>
  <si>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</si>
  <si>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</si>
  <si>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</si>
  <si>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</si>
  <si>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</si>
  <si>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</si>
  <si>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</si>
  <si>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</si>
  <si>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</si>
  <si>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</si>
  <si>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</si>
  <si>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</si>
  <si>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</si>
  <si>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</si>
  <si>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</si>
  <si>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</si>
  <si>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</si>
  <si>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</si>
  <si>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</si>
  <si>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</si>
  <si>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</si>
  <si>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</si>
  <si>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</si>
  <si>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</si>
  <si>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</si>
  <si>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</si>
  <si>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</si>
  <si>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</si>
  <si>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</si>
  <si>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</si>
  <si>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</si>
  <si>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</si>
  <si>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</si>
  <si>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</si>
  <si>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</si>
  <si>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</si>
  <si>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</si>
  <si>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</si>
  <si>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</si>
  <si>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</si>
  <si>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</si>
  <si>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</si>
  <si>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</si>
  <si>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</si>
  <si>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</si>
  <si>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</si>
  <si>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</si>
  <si>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</si>
  <si>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</si>
  <si>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</si>
  <si>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</si>
  <si>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</si>
  <si>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</si>
  <si>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</si>
  <si>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</si>
  <si>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</si>
  <si>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</si>
  <si>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</si>
  <si>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</si>
  <si>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</si>
  <si>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</si>
  <si>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</si>
  <si>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</si>
  <si>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</si>
  <si>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</si>
  <si>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</si>
  <si>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</si>
  <si>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</si>
  <si>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</si>
  <si>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</si>
  <si>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</si>
  <si>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</si>
  <si>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</si>
  <si>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</si>
  <si>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</si>
  <si>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</si>
  <si>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</si>
  <si>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</si>
  <si>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</si>
  <si>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</si>
  <si>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</si>
  <si>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</si>
  <si>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</si>
  <si>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</si>
  <si>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</si>
  <si>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</si>
  <si>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</si>
  <si>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</si>
  <si>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</si>
  <si>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</si>
  <si>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</si>
  <si>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</si>
  <si>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</si>
  <si>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</si>
  <si>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</si>
  <si>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</si>
  <si>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</si>
  <si>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</si>
  <si>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</si>
  <si>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</si>
  <si>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</si>
  <si>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</si>
  <si>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</si>
  <si>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</si>
  <si>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</si>
  <si>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</si>
  <si>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</si>
  <si>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</si>
  <si>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</si>
  <si>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</si>
  <si>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</si>
  <si>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</si>
  <si>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</si>
  <si>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</si>
  <si>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</si>
  <si>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</si>
  <si>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</si>
  <si>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</si>
  <si>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</si>
  <si>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</si>
  <si>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</si>
  <si>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</si>
  <si>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</si>
  <si>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</si>
  <si>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</si>
  <si>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</si>
  <si>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</si>
  <si>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</si>
  <si>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</si>
  <si>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</si>
  <si>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</si>
  <si>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</si>
  <si>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</si>
  <si>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</si>
  <si>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</si>
  <si>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</si>
  <si>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</si>
  <si>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</si>
  <si>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</si>
  <si>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</si>
  <si>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</si>
  <si>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</si>
  <si>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</si>
  <si>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</si>
  <si>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</si>
  <si>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</si>
  <si>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</si>
  <si>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</si>
  <si>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</si>
  <si>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</si>
  <si>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</si>
  <si>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</si>
  <si>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</si>
  <si>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</si>
  <si>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</si>
  <si>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</si>
  <si>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</si>
  <si>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</si>
  <si>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</si>
  <si>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</si>
  <si>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</si>
  <si>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</si>
  <si>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</si>
  <si>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</si>
  <si>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</si>
  <si>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</si>
  <si>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</si>
  <si>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</si>
  <si>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</si>
  <si>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</si>
  <si>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</si>
  <si>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</si>
  <si>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</si>
  <si>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</si>
  <si>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</si>
  <si>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</si>
  <si>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</si>
  <si>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</si>
  <si>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</si>
  <si>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</si>
  <si>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</si>
  <si>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</si>
  <si>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</si>
  <si>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</si>
  <si>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</si>
  <si>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</si>
  <si>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</si>
  <si>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</si>
  <si>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</si>
  <si>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</si>
  <si>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</si>
  <si>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</si>
  <si>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</si>
  <si>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</si>
  <si>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</si>
  <si>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</si>
  <si>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</si>
  <si>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</si>
  <si>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</si>
  <si>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</si>
  <si>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</si>
  <si>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</si>
  <si>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</si>
  <si>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</si>
  <si>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</si>
  <si>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</si>
  <si>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</si>
  <si>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</si>
  <si>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</si>
  <si>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</si>
  <si>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</si>
  <si>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</si>
  <si>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</si>
  <si>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</si>
  <si>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</si>
  <si>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</si>
  <si>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</si>
  <si>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</si>
  <si>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</si>
  <si>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</si>
  <si>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</si>
  <si>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</si>
  <si>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</si>
  <si>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</si>
  <si>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</si>
  <si>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</si>
  <si>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</si>
  <si>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</si>
  <si>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</si>
  <si>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</si>
  <si>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</si>
  <si>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</si>
  <si>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</si>
  <si>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</si>
  <si>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</si>
  <si>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</si>
  <si>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</si>
  <si>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</si>
  <si>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</si>
  <si>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</si>
  <si>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</si>
  <si>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</si>
  <si>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</si>
  <si>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</si>
  <si>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</si>
  <si>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</si>
  <si>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</si>
  <si>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</si>
  <si>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</si>
  <si>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</si>
  <si>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</si>
  <si>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</si>
  <si>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</si>
  <si>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</si>
  <si>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</si>
  <si>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</si>
  <si>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</si>
  <si>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</si>
  <si>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</si>
  <si>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</si>
  <si>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</si>
  <si>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</si>
  <si>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</si>
  <si>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</si>
  <si>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</si>
  <si>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</si>
  <si>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</si>
  <si>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</si>
  <si>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</si>
  <si>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</si>
  <si>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</si>
  <si>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</si>
  <si>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</si>
  <si>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</si>
  <si>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</si>
  <si>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</si>
  <si>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</si>
  <si>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</si>
  <si>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</si>
  <si>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</si>
  <si>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</si>
  <si>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</si>
  <si>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</si>
  <si>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</si>
  <si>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</si>
  <si>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</si>
  <si>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</si>
  <si>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</si>
  <si>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</si>
  <si>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</si>
  <si>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</si>
  <si>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</si>
  <si>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</si>
  <si>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</si>
  <si>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</si>
  <si>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</si>
  <si>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</si>
  <si>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</si>
  <si>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</si>
  <si>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</si>
  <si>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</si>
  <si>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</si>
  <si>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</si>
  <si>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</si>
  <si>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</si>
  <si>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</si>
  <si>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</si>
  <si>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</si>
  <si>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</si>
  <si>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</si>
  <si>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</si>
  <si>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</si>
  <si>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</si>
  <si>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</si>
  <si>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</si>
  <si>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</si>
  <si>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</si>
  <si>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</si>
  <si>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</si>
  <si>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</si>
  <si>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</si>
  <si>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</si>
  <si>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</si>
  <si>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</si>
  <si>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</si>
  <si>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</si>
  <si>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</si>
  <si>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</si>
  <si>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</si>
  <si>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</si>
  <si>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</si>
  <si>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</si>
  <si>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</si>
  <si>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</si>
  <si>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</si>
  <si>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</si>
  <si>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</si>
  <si>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</si>
  <si>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</si>
  <si>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</si>
  <si>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</si>
  <si>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</si>
  <si>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</si>
  <si>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</si>
  <si>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</si>
  <si>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</si>
  <si>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</si>
  <si>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</si>
  <si>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</si>
  <si>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</si>
  <si>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</si>
  <si>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</si>
  <si>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</si>
  <si>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</si>
  <si>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</si>
  <si>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</si>
  <si>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</si>
  <si>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</si>
  <si>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</si>
  <si>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</si>
  <si>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</si>
  <si>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</si>
  <si>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</si>
  <si>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</si>
  <si>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</si>
  <si>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</si>
  <si>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</si>
  <si>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</si>
  <si>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</si>
  <si>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</si>
  <si>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</si>
  <si>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</si>
  <si>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</si>
  <si>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</si>
  <si>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</si>
  <si>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</si>
  <si>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</si>
  <si>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</si>
  <si>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</si>
  <si>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</si>
  <si>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</si>
  <si>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</si>
  <si>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</si>
  <si>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</si>
  <si>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</si>
  <si>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</si>
  <si>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</si>
  <si>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</si>
  <si>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</si>
  <si>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</si>
  <si>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</si>
  <si>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</si>
  <si>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</si>
  <si>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</si>
  <si>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</si>
  <si>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</si>
  <si>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</si>
  <si>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</si>
  <si>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</si>
  <si>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</si>
  <si>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</si>
  <si>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</si>
  <si>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</si>
  <si>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</si>
  <si>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</si>
  <si>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</si>
  <si>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</si>
  <si>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</si>
  <si>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</si>
  <si>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</si>
  <si>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</si>
  <si>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</si>
  <si>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</si>
  <si>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</si>
  <si>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</si>
  <si>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</si>
  <si>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</si>
  <si>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</si>
  <si>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</si>
  <si>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</si>
  <si>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</si>
  <si>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</si>
  <si>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</si>
  <si>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</si>
  <si>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</si>
  <si>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</si>
  <si>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</si>
  <si>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</si>
  <si>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</si>
  <si>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</si>
  <si>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</si>
  <si>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</si>
  <si>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</si>
  <si>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</si>
  <si>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</si>
  <si>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</si>
  <si>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</si>
  <si>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</si>
  <si>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</si>
  <si>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</si>
  <si>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</si>
  <si>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</si>
  <si>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</si>
  <si>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</si>
  <si>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</si>
  <si>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</si>
  <si>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</si>
  <si>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</si>
  <si>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</si>
  <si>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</si>
  <si>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</si>
  <si>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</si>
  <si>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</si>
  <si>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</si>
  <si>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</si>
  <si>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</si>
  <si>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</si>
  <si>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</si>
  <si>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</si>
  <si>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</si>
  <si>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</si>
  <si>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</si>
  <si>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</si>
  <si>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</si>
  <si>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</si>
  <si>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</si>
  <si>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</si>
  <si>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</si>
  <si>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</si>
  <si>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</si>
  <si>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</si>
  <si>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</si>
  <si>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</si>
  <si>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</si>
  <si>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</si>
  <si>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</si>
  <si>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</si>
  <si>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</si>
  <si>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</si>
  <si>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</si>
  <si>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</si>
  <si>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</si>
  <si>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</si>
  <si>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</si>
  <si>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</si>
  <si>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</si>
  <si>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</si>
  <si>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</si>
  <si>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</si>
  <si>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</si>
  <si>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</si>
  <si>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</si>
  <si>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</si>
  <si>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</si>
  <si>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</si>
  <si>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</si>
  <si>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</si>
  <si>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</si>
  <si>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</si>
  <si>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</si>
  <si>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</si>
  <si>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</si>
  <si>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</si>
  <si>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</si>
  <si>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</si>
  <si>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</si>
  <si>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</si>
  <si>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</si>
  <si>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</si>
  <si>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</si>
  <si>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</si>
  <si>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</si>
  <si>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</si>
  <si>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</si>
  <si>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</si>
  <si>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</si>
  <si>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</si>
  <si>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</si>
  <si>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</si>
  <si>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</si>
  <si>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</si>
  <si>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</si>
  <si>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</si>
  <si>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</si>
  <si>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</si>
  <si>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</si>
  <si>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</si>
  <si>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</si>
  <si>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</si>
  <si>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</si>
  <si>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</si>
  <si>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</si>
  <si>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</si>
  <si>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</si>
  <si>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</si>
  <si>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</si>
  <si>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</si>
  <si>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</si>
  <si>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</si>
  <si>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</si>
  <si>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</si>
  <si>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</si>
  <si>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</si>
  <si>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</si>
  <si>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</si>
  <si>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</si>
  <si>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</si>
  <si>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</si>
  <si>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</si>
  <si>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</si>
  <si>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</si>
  <si>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</si>
  <si>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</si>
  <si>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</si>
  <si>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</si>
  <si>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</si>
  <si>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</si>
  <si>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</si>
  <si>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</si>
  <si>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</si>
  <si>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</si>
  <si>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</si>
  <si>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</si>
  <si>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</si>
  <si>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</si>
  <si>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</si>
  <si>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</si>
  <si>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</si>
  <si>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</si>
  <si>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</si>
  <si>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</si>
  <si>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</si>
  <si>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</si>
  <si>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</si>
  <si>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</si>
  <si>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</si>
  <si>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</si>
  <si>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</si>
  <si>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</si>
  <si>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</si>
  <si>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</si>
  <si>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</si>
  <si>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</si>
  <si>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</si>
  <si>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</si>
  <si>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</si>
  <si>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</si>
  <si>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</si>
  <si>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</si>
  <si>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</si>
  <si>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</si>
  <si>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</si>
  <si>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</si>
  <si>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</si>
  <si>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</si>
  <si>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</si>
  <si>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</si>
  <si>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</si>
  <si>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</si>
  <si>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</si>
  <si>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</si>
  <si>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</si>
  <si>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</si>
  <si>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</si>
  <si>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</si>
  <si>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</si>
  <si>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</si>
  <si>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</si>
  <si>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</si>
  <si>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</si>
  <si>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</si>
  <si>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</si>
  <si>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</si>
  <si>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</si>
  <si>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</si>
  <si>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</si>
  <si>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</si>
  <si>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</si>
  <si>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</si>
  <si>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</si>
  <si>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</si>
  <si>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</si>
  <si>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</si>
  <si>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</si>
  <si>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</si>
  <si>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</si>
  <si>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</si>
  <si>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</si>
  <si>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</si>
  <si>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</si>
  <si>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</si>
  <si>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</si>
  <si>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</si>
  <si>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</si>
  <si>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</si>
  <si>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</si>
  <si>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</si>
  <si>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</si>
  <si>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</si>
  <si>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</si>
  <si>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</si>
  <si>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</si>
  <si>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</si>
  <si>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</si>
  <si>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</si>
  <si>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</si>
  <si>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</si>
  <si>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</si>
  <si>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</si>
  <si>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</si>
  <si>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</si>
  <si>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</si>
  <si>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</si>
  <si>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</si>
  <si>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</si>
  <si>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</si>
  <si>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</si>
  <si>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</si>
  <si>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</si>
  <si>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</si>
  <si>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</si>
  <si>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</si>
  <si>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</si>
  <si>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</si>
  <si>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</si>
  <si>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</si>
  <si>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</si>
  <si>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</si>
  <si>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</si>
  <si>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</si>
  <si>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</si>
  <si>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</si>
  <si>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</si>
  <si>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</si>
  <si>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</si>
  <si>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</si>
  <si>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</si>
  <si>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</si>
  <si>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</si>
  <si>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</si>
  <si>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</si>
  <si>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</si>
  <si>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</si>
  <si>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</si>
  <si>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</si>
  <si>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</si>
  <si>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</si>
  <si>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</si>
  <si>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</si>
  <si>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</si>
  <si>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</si>
  <si>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</si>
  <si>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</si>
  <si>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</si>
  <si>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</si>
  <si>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</si>
  <si>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</si>
  <si>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</si>
  <si>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</si>
  <si>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</si>
  <si>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</si>
  <si>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</si>
  <si>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</si>
  <si>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</si>
  <si>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</si>
  <si>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</si>
  <si>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</si>
  <si>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</si>
  <si>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</si>
  <si>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</si>
  <si>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</si>
  <si>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</si>
  <si>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</si>
  <si>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</si>
  <si>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</si>
  <si>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</si>
  <si>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</si>
  <si>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</si>
  <si>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</si>
  <si>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</si>
  <si>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</si>
  <si>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</si>
  <si>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</si>
  <si>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</si>
  <si>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</si>
  <si>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</si>
  <si>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</si>
  <si>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</si>
  <si>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</si>
  <si>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</si>
  <si>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</si>
  <si>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</si>
  <si>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</si>
  <si>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</si>
  <si>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</si>
  <si>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</si>
  <si>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</si>
  <si>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</si>
  <si>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</si>
  <si>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</si>
  <si>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</si>
  <si>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</si>
  <si>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</si>
  <si>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</si>
  <si>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</si>
  <si>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</si>
  <si>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</si>
  <si>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</si>
  <si>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</si>
  <si>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</si>
  <si>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</si>
  <si>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</si>
  <si>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</si>
  <si>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</si>
  <si>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</si>
  <si>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</si>
  <si>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</si>
  <si>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</si>
  <si>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</si>
  <si>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</si>
  <si>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</si>
  <si>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</si>
  <si>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</si>
  <si>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</si>
  <si>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</si>
  <si>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</si>
  <si>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</si>
  <si>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</si>
  <si>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</si>
  <si>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</si>
  <si>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</si>
  <si>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</si>
  <si>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</si>
  <si>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</si>
  <si>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</si>
  <si>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</si>
  <si>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</si>
  <si>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</si>
  <si>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</si>
  <si>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</si>
  <si>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</si>
  <si>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</si>
  <si>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</si>
  <si>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</si>
  <si>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</si>
  <si>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</si>
  <si>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</si>
  <si>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</si>
  <si>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</si>
  <si>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</si>
  <si>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</si>
  <si>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</si>
  <si>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</si>
  <si>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</si>
  <si>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</si>
  <si>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</si>
  <si>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</si>
  <si>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</si>
  <si>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</si>
  <si>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</si>
  <si>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</si>
  <si>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</si>
  <si>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</si>
  <si>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</si>
  <si>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</si>
  <si>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</si>
  <si>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</si>
  <si>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</si>
  <si>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</si>
  <si>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</si>
  <si>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</si>
  <si>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</si>
  <si>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</si>
  <si>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</si>
  <si>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</si>
  <si>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</si>
  <si>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</si>
  <si>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</si>
  <si>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</si>
  <si>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</si>
  <si>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</si>
  <si>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</si>
  <si>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</si>
  <si>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</si>
  <si>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</si>
  <si>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</si>
  <si>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</si>
  <si>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</si>
  <si>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</si>
  <si>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</si>
  <si>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</si>
  <si>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</si>
  <si>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</si>
  <si>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</si>
  <si>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</si>
  <si>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</si>
  <si>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</si>
  <si>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</si>
  <si>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</si>
  <si>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</si>
  <si>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</si>
  <si>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</si>
  <si>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</si>
  <si>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</si>
  <si>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</si>
  <si>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</si>
  <si>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</si>
  <si>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</si>
  <si>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</si>
  <si>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</si>
  <si>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</si>
  <si>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</si>
  <si>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</si>
  <si>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</si>
  <si>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</si>
  <si>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</si>
  <si>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</si>
  <si>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</si>
  <si>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</si>
  <si>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</si>
  <si>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</si>
  <si>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</si>
  <si>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</si>
  <si>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</si>
  <si>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</si>
  <si>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</si>
  <si>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</si>
  <si>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</si>
  <si>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</si>
  <si>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</si>
  <si>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</si>
  <si>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</si>
  <si>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</si>
  <si>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</si>
  <si>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</si>
  <si>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</si>
  <si>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</si>
  <si>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</si>
  <si>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</si>
  <si>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</si>
  <si>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</si>
  <si>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</si>
  <si>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</si>
  <si>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</si>
  <si>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</si>
  <si>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</si>
  <si>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</si>
  <si>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</si>
  <si>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</si>
  <si>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</si>
  <si>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</si>
  <si>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</si>
  <si>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</si>
  <si>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</si>
  <si>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</si>
  <si>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</si>
  <si>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</si>
  <si>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</si>
  <si>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</si>
  <si>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</si>
  <si>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</si>
  <si>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</si>
  <si>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</si>
  <si>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</si>
  <si>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</si>
  <si>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</si>
  <si>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</si>
  <si>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</si>
  <si>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</si>
  <si>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</si>
  <si>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</si>
  <si>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</si>
  <si>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</si>
  <si>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</si>
  <si>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</si>
  <si>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</si>
  <si>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</si>
  <si>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</si>
  <si>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</si>
  <si>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</si>
  <si>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</si>
  <si>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</si>
  <si>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</si>
  <si>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</si>
  <si>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</si>
  <si>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</si>
  <si>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</si>
  <si>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</si>
  <si>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</si>
  <si>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</si>
  <si>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</si>
  <si>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</si>
  <si>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</si>
  <si>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</si>
  <si>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</si>
  <si>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</si>
  <si>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</si>
  <si>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</si>
  <si>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</si>
  <si>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</si>
  <si>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</si>
  <si>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</si>
  <si>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</si>
  <si>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</si>
  <si>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</si>
  <si>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</si>
  <si>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</si>
  <si>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</si>
  <si>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</si>
  <si>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</si>
  <si>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</si>
  <si>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</si>
  <si>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</si>
  <si>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</si>
  <si>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</si>
  <si>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</si>
  <si>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</si>
  <si>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</si>
  <si>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</si>
  <si>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</si>
  <si>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</si>
  <si>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</si>
  <si>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</si>
  <si>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</si>
  <si>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</si>
  <si>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</si>
  <si>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</si>
  <si>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</si>
  <si>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</si>
  <si>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</si>
  <si>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</si>
  <si>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</si>
  <si>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</si>
  <si>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</si>
  <si>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</si>
  <si>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</si>
  <si>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</si>
  <si>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</si>
  <si>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</si>
  <si>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</si>
  <si>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</si>
  <si>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</si>
  <si>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</si>
  <si>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</si>
  <si>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</si>
  <si>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</si>
  <si>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</si>
  <si>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</si>
  <si>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</si>
  <si>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</si>
  <si>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</si>
  <si>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</si>
  <si>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</si>
  <si>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</si>
  <si>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</si>
  <si>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</si>
  <si>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</si>
  <si>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</si>
  <si>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</si>
  <si>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</si>
  <si>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</si>
  <si>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</si>
  <si>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</si>
  <si>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</si>
  <si>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</si>
  <si>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</si>
  <si>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</si>
  <si>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</si>
  <si>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</si>
  <si>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</si>
  <si>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</si>
  <si>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</si>
  <si>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</si>
  <si>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</si>
  <si>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</si>
  <si>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</si>
  <si>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</si>
  <si>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</si>
  <si>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</si>
  <si>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</si>
  <si>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</si>
  <si>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</si>
  <si>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</si>
  <si>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</si>
  <si>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</si>
  <si>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</si>
  <si>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</si>
  <si>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</si>
  <si>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</si>
  <si>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</si>
  <si>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</si>
  <si>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</si>
  <si>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</si>
  <si>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</si>
  <si>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</si>
  <si>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</si>
  <si>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</si>
  <si>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</si>
  <si>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</si>
  <si>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</si>
  <si>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</si>
  <si>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</si>
  <si>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</si>
  <si>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</si>
  <si>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</si>
  <si>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</si>
  <si>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</si>
  <si>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</si>
  <si>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</si>
  <si>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</si>
  <si>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</si>
  <si>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</si>
  <si>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</si>
  <si>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</si>
  <si>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</si>
  <si>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</si>
  <si>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</si>
  <si>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</si>
  <si>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</si>
  <si>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</si>
  <si>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</si>
  <si>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</si>
  <si>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</si>
  <si>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</si>
  <si>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</si>
  <si>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</si>
  <si>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</si>
  <si>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</si>
  <si>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</si>
  <si>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</si>
  <si>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</si>
  <si>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</si>
  <si>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</si>
  <si>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</si>
  <si>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</si>
  <si>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</si>
  <si>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</si>
  <si>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</si>
  <si>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</si>
  <si>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</si>
  <si>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</si>
  <si>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</si>
  <si>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</si>
  <si>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</si>
  <si>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</si>
  <si>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</si>
  <si>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</si>
  <si>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</si>
  <si>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</si>
  <si>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</si>
  <si>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</si>
  <si>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</si>
  <si>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</si>
  <si>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</si>
  <si>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</si>
  <si>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</si>
  <si>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</si>
  <si>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</si>
  <si>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</si>
  <si>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</si>
  <si>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</si>
  <si>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</si>
  <si>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</si>
  <si>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</si>
  <si>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</si>
  <si>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</si>
  <si>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</si>
  <si>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</si>
  <si>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</si>
  <si>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</si>
  <si>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</si>
  <si>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</si>
  <si>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</si>
  <si>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</si>
  <si>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</si>
  <si>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</si>
  <si>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</si>
  <si>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</si>
  <si>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</si>
  <si>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</si>
  <si>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</si>
  <si>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</si>
  <si>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</si>
  <si>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</si>
  <si>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</si>
  <si>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</si>
  <si>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</si>
  <si>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</si>
  <si>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</si>
  <si>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</si>
  <si>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</si>
  <si>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</si>
  <si>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</si>
  <si>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</si>
  <si>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</si>
  <si>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</si>
  <si>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</si>
  <si>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</si>
  <si>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</si>
  <si>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</si>
  <si>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</si>
  <si>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</si>
  <si>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</si>
  <si>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</si>
  <si>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</si>
  <si>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</si>
  <si>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</si>
  <si>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</si>
  <si>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</si>
  <si>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</si>
  <si>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</si>
  <si>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</si>
  <si>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</si>
  <si>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</si>
  <si>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</si>
  <si>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</si>
  <si>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</si>
  <si>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</si>
  <si>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</si>
  <si>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</si>
  <si>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</si>
  <si>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</si>
  <si>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</si>
  <si>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</si>
  <si>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</si>
  <si>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</si>
  <si>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</si>
  <si>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</si>
  <si>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</si>
  <si>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</si>
  <si>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</si>
  <si>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</si>
  <si>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</si>
  <si>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</si>
  <si>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</si>
  <si>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</si>
  <si>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</si>
  <si>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</si>
  <si>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</si>
  <si>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</si>
  <si>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</si>
  <si>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</si>
  <si>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</si>
  <si>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</si>
  <si>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</si>
  <si>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</si>
  <si>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</si>
  <si>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</si>
  <si>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</si>
  <si>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</si>
  <si>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</si>
  <si>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</si>
  <si>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</si>
  <si>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</si>
  <si>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</si>
  <si>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</si>
  <si>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</si>
  <si>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</si>
  <si>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</si>
  <si>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</si>
  <si>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</si>
  <si>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</si>
  <si>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</si>
  <si>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</si>
  <si>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</si>
  <si>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</si>
  <si>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</si>
  <si>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</si>
  <si>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</si>
  <si>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</si>
  <si>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</si>
  <si>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</si>
  <si>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</si>
  <si>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</si>
  <si>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</si>
  <si>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</si>
  <si>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</si>
  <si>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</si>
  <si>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</si>
  <si>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</si>
  <si>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</si>
  <si>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</si>
  <si>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</si>
  <si>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</si>
  <si>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</si>
  <si>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</si>
  <si>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</si>
  <si>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</si>
  <si>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</si>
  <si>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</si>
  <si>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</si>
  <si>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</si>
  <si>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</si>
  <si>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</si>
  <si>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</si>
  <si>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</si>
  <si>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</si>
  <si>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</si>
  <si>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</si>
  <si>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</si>
  <si>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</si>
  <si>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</si>
  <si>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</si>
  <si>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</si>
  <si>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</si>
  <si>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</si>
  <si>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</si>
  <si>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</si>
  <si>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</si>
  <si>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</si>
  <si>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</si>
  <si>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</si>
  <si>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</si>
  <si>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</si>
  <si>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</si>
  <si>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</si>
  <si>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</si>
  <si>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</si>
  <si>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</si>
  <si>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</si>
  <si>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</si>
  <si>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</si>
  <si>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</si>
  <si>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</si>
  <si>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</si>
  <si>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</si>
  <si>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</si>
  <si>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</si>
  <si>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</si>
  <si>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</si>
  <si>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</si>
  <si>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</si>
  <si>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</si>
  <si>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</si>
  <si>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</si>
  <si>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</si>
  <si>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</si>
  <si>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</si>
  <si>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</si>
  <si>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</si>
  <si>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</si>
  <si>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</si>
  <si>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</si>
  <si>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</si>
  <si>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</si>
  <si>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</si>
  <si>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</si>
  <si>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</si>
  <si>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</si>
  <si>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</si>
  <si>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</si>
  <si>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</si>
  <si>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</si>
  <si>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</si>
  <si>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</si>
  <si>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</si>
  <si>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</si>
  <si>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</si>
  <si>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</si>
  <si>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</si>
  <si>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</si>
  <si>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</si>
  <si>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</si>
  <si>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</si>
  <si>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</si>
  <si>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</si>
  <si>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</si>
  <si>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</si>
  <si>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</si>
  <si>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</si>
  <si>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</si>
  <si>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</si>
  <si>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</si>
  <si>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</si>
  <si>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</si>
  <si>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</si>
  <si>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</si>
  <si>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</si>
  <si>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</si>
  <si>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</si>
  <si>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</si>
  <si>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</si>
  <si>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</si>
  <si>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</si>
  <si>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</si>
  <si>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</si>
  <si>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</si>
  <si>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</si>
  <si>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</si>
  <si>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</si>
  <si>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</si>
  <si>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</si>
  <si>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</si>
  <si>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</si>
  <si>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</si>
  <si>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</si>
  <si>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</si>
  <si>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</si>
  <si>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</si>
  <si>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</si>
  <si>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</si>
  <si>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</si>
  <si>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</si>
  <si>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</si>
  <si>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</si>
  <si>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</si>
  <si>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</si>
  <si>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</si>
  <si>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</si>
  <si>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</si>
  <si>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</si>
  <si>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</si>
  <si>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</si>
  <si>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</si>
  <si>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</si>
  <si>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</si>
  <si>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</si>
  <si>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</si>
  <si>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</si>
  <si>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</si>
  <si>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</si>
  <si>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</si>
  <si>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</si>
  <si>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</si>
  <si>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</si>
  <si>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</si>
  <si>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</si>
  <si>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</si>
  <si>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</si>
  <si>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</si>
  <si>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</si>
  <si>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</si>
  <si>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</si>
  <si>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</si>
  <si>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</si>
  <si>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</si>
  <si>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</si>
  <si>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</si>
  <si>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</si>
  <si>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</si>
  <si>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</si>
  <si>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</si>
  <si>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</si>
  <si>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</si>
  <si>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</si>
  <si>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</si>
  <si>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</si>
  <si>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</si>
  <si>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</si>
  <si>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</si>
  <si>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</si>
  <si>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</si>
  <si>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</si>
  <si>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</si>
  <si>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</si>
  <si>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</si>
  <si>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</si>
  <si>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</si>
  <si>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</si>
  <si>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</si>
  <si>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</si>
  <si>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</si>
  <si>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</si>
  <si>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</si>
  <si>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</si>
  <si>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</si>
  <si>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</si>
  <si>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</si>
  <si>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</si>
  <si>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</si>
  <si>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</si>
  <si>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</si>
  <si>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</si>
  <si>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</si>
  <si>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</si>
  <si>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</si>
  <si>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</si>
  <si>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</si>
  <si>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</si>
  <si>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</si>
  <si>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</si>
  <si>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</si>
  <si>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</si>
  <si>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</si>
  <si>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</si>
  <si>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</si>
  <si>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</si>
  <si>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</si>
  <si>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</si>
  <si>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</si>
  <si>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</si>
  <si>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</si>
  <si>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</si>
  <si>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</si>
  <si>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</si>
  <si>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</si>
  <si>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</si>
  <si>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</si>
  <si>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</si>
  <si>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</si>
  <si>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</si>
  <si>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</si>
  <si>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</si>
  <si>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</si>
  <si>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</si>
  <si>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</si>
  <si>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</si>
  <si>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</si>
  <si>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</si>
  <si>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</si>
  <si>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</si>
  <si>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</si>
  <si>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</si>
  <si>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</si>
  <si>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</si>
  <si>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</si>
  <si>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</si>
  <si>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</si>
  <si>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</si>
  <si>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</si>
  <si>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</si>
  <si>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</si>
  <si>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</si>
  <si>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</si>
  <si>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</si>
  <si>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</si>
  <si>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</si>
  <si>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</si>
  <si>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</si>
  <si>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</si>
  <si>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</si>
  <si>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</si>
  <si>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</si>
  <si>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</si>
  <si>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</si>
  <si>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</si>
  <si>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</si>
  <si>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</si>
  <si>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</si>
  <si>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</si>
  <si>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</si>
  <si>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</si>
  <si>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</si>
  <si>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</si>
  <si>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</si>
  <si>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</si>
  <si>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</si>
  <si>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</si>
  <si>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</si>
  <si>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</si>
  <si>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</si>
  <si>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</si>
  <si>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</si>
  <si>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</si>
  <si>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</si>
  <si>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</si>
  <si>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</si>
  <si>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</si>
  <si>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</si>
  <si>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</si>
  <si>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</si>
  <si>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</si>
  <si>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</si>
  <si>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</si>
  <si>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</si>
  <si>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</si>
  <si>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</si>
  <si>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</si>
  <si>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</si>
  <si>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</si>
  <si>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</si>
  <si>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</si>
  <si>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</si>
  <si>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</si>
  <si>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</si>
  <si>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</si>
  <si>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</si>
  <si>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</si>
  <si>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</si>
  <si>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</si>
  <si>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</si>
  <si>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</si>
  <si>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</si>
  <si>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</si>
  <si>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</si>
  <si>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</si>
  <si>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</si>
  <si>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</si>
  <si>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</si>
  <si>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</si>
  <si>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</si>
  <si>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</si>
  <si>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</si>
  <si>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</si>
  <si>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</si>
  <si>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</si>
  <si>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</si>
  <si>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</si>
  <si>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</si>
  <si>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</si>
  <si>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</si>
  <si>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</si>
  <si>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</si>
  <si>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</si>
  <si>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</si>
  <si>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</si>
  <si>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</si>
  <si>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</si>
  <si>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</si>
  <si>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</si>
  <si>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</si>
  <si>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</si>
  <si>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</si>
  <si>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</si>
  <si>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</si>
  <si>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</si>
  <si>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</si>
  <si>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</si>
  <si>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</si>
  <si>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</si>
  <si>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</si>
  <si>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</si>
  <si>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</si>
  <si>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</si>
  <si>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</si>
  <si>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</si>
  <si>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</si>
  <si>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</si>
  <si>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</si>
  <si>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</si>
  <si>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</si>
  <si>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</si>
  <si>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</si>
  <si>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</si>
  <si>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</si>
  <si>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</si>
  <si>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</si>
  <si>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</si>
  <si>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</si>
  <si>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</si>
  <si>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</si>
  <si>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</si>
  <si>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</si>
  <si>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</si>
  <si>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</si>
  <si>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</si>
  <si>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</si>
  <si>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</si>
  <si>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</si>
  <si>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</si>
  <si>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</si>
  <si>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</si>
  <si>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</si>
  <si>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</si>
  <si>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</si>
  <si>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</si>
  <si>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</si>
  <si>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</si>
  <si>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</si>
  <si>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</si>
  <si>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</si>
  <si>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</si>
  <si>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</si>
  <si>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</si>
  <si>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</si>
  <si>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</si>
  <si>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</si>
  <si>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</si>
  <si>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</si>
  <si>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</si>
  <si>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</si>
  <si>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</si>
  <si>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</si>
  <si>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</si>
  <si>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</si>
  <si>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</si>
  <si>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</si>
  <si>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</si>
  <si>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</si>
  <si>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</si>
  <si>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</si>
  <si>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</si>
  <si>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</si>
  <si>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</si>
  <si>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</si>
  <si>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</si>
  <si>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</si>
  <si>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</si>
  <si>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</si>
  <si>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</si>
  <si>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</si>
  <si>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</si>
  <si>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</si>
  <si>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</si>
  <si>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</si>
  <si>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</si>
  <si>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</si>
  <si>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</si>
  <si>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</si>
  <si>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</si>
  <si>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</si>
  <si>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</si>
  <si>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</si>
  <si>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</si>
  <si>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</si>
  <si>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</si>
  <si>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</si>
  <si>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</si>
  <si>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</si>
  <si>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</si>
  <si>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</si>
  <si>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</si>
  <si>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</si>
  <si>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</si>
  <si>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</si>
  <si>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</si>
  <si>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</si>
  <si>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</si>
  <si>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</si>
  <si>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</si>
  <si>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</si>
  <si>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</si>
  <si>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</si>
  <si>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</si>
  <si>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</si>
  <si>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</si>
  <si>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</si>
  <si>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</si>
  <si>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</si>
  <si>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</si>
  <si>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</si>
  <si>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</si>
  <si>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</si>
  <si>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</si>
  <si>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</si>
  <si>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</si>
  <si>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</si>
  <si>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</si>
  <si>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</si>
  <si>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</si>
  <si>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</si>
  <si>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</si>
  <si>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</si>
  <si>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</si>
  <si>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</si>
  <si>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</si>
  <si>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</si>
  <si>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</si>
  <si>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</si>
  <si>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</si>
  <si>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</si>
  <si>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</si>
  <si>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</si>
  <si>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</si>
  <si>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</si>
  <si>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</si>
  <si>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</si>
  <si>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</si>
  <si>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</si>
  <si>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</si>
  <si>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</si>
  <si>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</si>
  <si>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</si>
  <si>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</si>
  <si>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</si>
  <si>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</si>
  <si>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</si>
  <si>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</si>
  <si>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</si>
  <si>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</si>
  <si>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</si>
  <si>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</si>
  <si>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</si>
  <si>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</si>
  <si>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</si>
  <si>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</si>
  <si>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</si>
  <si>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</si>
  <si>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</si>
  <si>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</si>
  <si>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</si>
  <si>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</si>
  <si>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</si>
  <si>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</si>
  <si>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</si>
  <si>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</si>
  <si>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</si>
  <si>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</si>
  <si>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</si>
  <si>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</si>
  <si>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</si>
  <si>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</si>
  <si>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</si>
  <si>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</si>
  <si>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</si>
  <si>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</si>
  <si>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</si>
  <si>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</si>
  <si>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</si>
  <si>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</si>
  <si>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</si>
  <si>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</si>
  <si>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</si>
  <si>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</si>
  <si>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</si>
  <si>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</si>
  <si>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</si>
  <si>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</si>
  <si>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</si>
  <si>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</si>
  <si>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</si>
  <si>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</si>
  <si>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</si>
  <si>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</si>
  <si>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</si>
  <si>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</si>
  <si>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</si>
  <si>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</si>
  <si>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</si>
  <si>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</si>
  <si>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</si>
  <si>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</si>
  <si>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</si>
  <si>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</si>
  <si>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</si>
  <si>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</si>
  <si>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</si>
  <si>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</si>
  <si>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</si>
  <si>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</si>
  <si>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</si>
  <si>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</si>
  <si>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</si>
  <si>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</si>
  <si>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</si>
  <si>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</si>
  <si>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</si>
  <si>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</si>
  <si>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</si>
  <si>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</si>
  <si>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</si>
  <si>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</si>
  <si>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</si>
  <si>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</si>
  <si>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</si>
  <si>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</si>
  <si>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</si>
  <si>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</si>
  <si>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</si>
  <si>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</si>
  <si>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</si>
  <si>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</si>
  <si>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</si>
  <si>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</si>
  <si>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</si>
  <si>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</si>
  <si>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</si>
  <si>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</si>
  <si>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</si>
  <si>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</si>
  <si>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</si>
  <si>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</si>
  <si>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</si>
  <si>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</si>
  <si>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</si>
  <si>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</si>
  <si>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</si>
  <si>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</si>
  <si>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</si>
  <si>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</si>
  <si>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</si>
  <si>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</si>
  <si>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</si>
  <si>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</si>
  <si>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</si>
  <si>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</si>
  <si>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</si>
  <si>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</si>
  <si>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</si>
  <si>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</si>
  <si>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</si>
  <si>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</si>
  <si>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</si>
  <si>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</si>
  <si>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</si>
  <si>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</si>
  <si>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</si>
  <si>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</si>
  <si>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</si>
  <si>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</si>
  <si>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</si>
  <si>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</si>
  <si>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</si>
  <si>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</si>
  <si>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</si>
  <si>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</si>
  <si>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</si>
  <si>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</si>
  <si>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</si>
  <si>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</si>
  <si>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</si>
  <si>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</si>
  <si>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</si>
  <si>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</si>
  <si>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</si>
  <si>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</si>
  <si>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</si>
  <si>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</si>
  <si>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</si>
  <si>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</si>
  <si>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</si>
  <si>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</si>
  <si>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</si>
  <si>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</si>
  <si>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</si>
  <si>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</si>
  <si>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</si>
  <si>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</si>
  <si>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</si>
  <si>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</si>
  <si>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</si>
  <si>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</si>
  <si>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</si>
  <si>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</si>
  <si>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</si>
  <si>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</si>
  <si>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</si>
  <si>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</si>
  <si>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</si>
  <si>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</si>
  <si>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</si>
  <si>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</si>
  <si>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</si>
  <si>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</si>
  <si>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</si>
  <si>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</si>
  <si>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</si>
  <si>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</si>
  <si>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</si>
  <si>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</si>
  <si>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</si>
  <si>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</si>
  <si>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</si>
  <si>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</si>
  <si>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</si>
  <si>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</si>
  <si>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</si>
  <si>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</si>
  <si>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</si>
  <si>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</si>
  <si>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</si>
  <si>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</si>
  <si>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</si>
  <si>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</si>
  <si>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</si>
  <si>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</si>
  <si>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</si>
  <si>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</si>
  <si>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</si>
  <si>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</si>
  <si>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</si>
  <si>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</si>
  <si>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</si>
  <si>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</si>
  <si>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</si>
  <si>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</si>
  <si>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</si>
  <si>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</si>
  <si>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</si>
  <si>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</si>
  <si>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</si>
  <si>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</si>
  <si>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</si>
  <si>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</si>
  <si>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</si>
  <si>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</si>
  <si>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</si>
  <si>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</si>
  <si>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</si>
  <si>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</si>
  <si>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</si>
  <si>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</si>
  <si>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</si>
  <si>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</si>
  <si>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</si>
  <si>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</si>
  <si>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</si>
  <si>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</si>
  <si>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</si>
  <si>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</si>
  <si>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</si>
  <si>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</si>
  <si>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</si>
  <si>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</si>
  <si>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</si>
  <si>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</si>
  <si>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</si>
  <si>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</si>
  <si>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</si>
  <si>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</si>
  <si>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</si>
  <si>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</si>
  <si>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</si>
  <si>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</si>
  <si>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</si>
  <si>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</si>
  <si>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</si>
  <si>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</si>
  <si>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</si>
  <si>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</si>
  <si>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</si>
  <si>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</si>
  <si>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</si>
  <si>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</si>
  <si>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</si>
  <si>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</si>
  <si>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</si>
  <si>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</si>
  <si>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</si>
  <si>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</si>
  <si>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</si>
  <si>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</si>
  <si>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</si>
  <si>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</si>
  <si>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</si>
  <si>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</si>
  <si>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</si>
  <si>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</si>
  <si>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</si>
  <si>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</si>
  <si>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</si>
  <si>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</si>
  <si>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</si>
  <si>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</si>
  <si>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</si>
  <si>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</si>
  <si>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</si>
  <si>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</si>
  <si>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</si>
  <si>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</si>
  <si>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</si>
  <si>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</si>
  <si>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</si>
  <si>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</si>
  <si>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</si>
  <si>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</si>
  <si>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</si>
  <si>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</si>
  <si>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</si>
  <si>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</si>
  <si>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</si>
  <si>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</si>
  <si>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</si>
  <si>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</si>
  <si>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</si>
  <si>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</si>
  <si>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</si>
  <si>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</si>
  <si>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</si>
  <si>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</si>
  <si>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</si>
  <si>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</si>
  <si>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</si>
  <si>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</si>
  <si>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</si>
  <si>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</si>
  <si>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</si>
  <si>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</si>
  <si>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</si>
  <si>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</si>
  <si>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</si>
  <si>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</si>
  <si>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</si>
  <si>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</si>
  <si>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</si>
  <si>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</si>
  <si>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</si>
  <si>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</si>
  <si>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</si>
  <si>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</si>
  <si>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</si>
  <si>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</si>
  <si>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</si>
  <si>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</si>
  <si>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</si>
  <si>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</si>
  <si>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</si>
  <si>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</si>
  <si>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</si>
  <si>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</si>
  <si>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</si>
  <si>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</si>
  <si>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</si>
  <si>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</si>
  <si>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</si>
  <si>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</si>
  <si>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</si>
  <si>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</si>
  <si>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</si>
  <si>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</si>
  <si>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</si>
  <si>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</si>
  <si>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</si>
  <si>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</si>
  <si>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</si>
  <si>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</si>
  <si>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</si>
  <si>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</si>
  <si>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</si>
  <si>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</si>
  <si>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</si>
  <si>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</si>
  <si>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</si>
  <si>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</si>
  <si>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</si>
  <si>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</si>
  <si>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</si>
  <si>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</si>
  <si>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</si>
  <si>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</si>
  <si>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</si>
  <si>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</si>
  <si>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</si>
  <si>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</si>
  <si>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</si>
  <si>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</si>
  <si>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</si>
  <si>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</si>
  <si>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</si>
  <si>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</si>
  <si>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</si>
  <si>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</si>
  <si>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</si>
  <si>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</si>
  <si>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</si>
  <si>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</si>
  <si>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</si>
  <si>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</si>
  <si>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</si>
  <si>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</si>
  <si>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</si>
  <si>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</si>
  <si>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</si>
  <si>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</si>
  <si>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</si>
  <si>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</si>
  <si>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</si>
  <si>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</si>
  <si>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</si>
  <si>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</si>
  <si>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</si>
  <si>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</si>
  <si>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</si>
  <si>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</si>
  <si>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</si>
  <si>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</si>
  <si>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</si>
  <si>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</si>
  <si>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</si>
  <si>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</si>
  <si>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</si>
  <si>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</si>
  <si>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</si>
  <si>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</si>
  <si>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</si>
  <si>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</si>
  <si>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</si>
  <si>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</si>
  <si>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</si>
  <si>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</si>
  <si>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</si>
  <si>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</si>
  <si>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</si>
  <si>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</si>
  <si>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</si>
  <si>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</si>
  <si>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</si>
  <si>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</si>
  <si>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</si>
  <si>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</si>
  <si>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</si>
  <si>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</si>
  <si>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</si>
  <si>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</si>
  <si>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</si>
  <si>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</si>
  <si>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</si>
  <si>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</si>
  <si>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</si>
  <si>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</si>
  <si>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</si>
  <si>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</si>
  <si>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</si>
  <si>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</si>
  <si>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</si>
  <si>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</si>
  <si>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</si>
  <si>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</si>
  <si>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</si>
  <si>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</si>
  <si>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</si>
  <si>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</si>
  <si>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</si>
  <si>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</si>
  <si>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</si>
  <si>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</si>
  <si>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</si>
  <si>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</si>
  <si>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</si>
  <si>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</si>
  <si>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</si>
  <si>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</si>
  <si>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</si>
  <si>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</si>
  <si>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</si>
  <si>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</si>
  <si>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</si>
  <si>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</si>
  <si>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</si>
  <si>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</si>
  <si>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</si>
  <si>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</si>
  <si>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</si>
  <si>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</si>
  <si>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</si>
  <si>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</si>
  <si>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</si>
  <si>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</si>
  <si>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</si>
  <si>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</si>
  <si>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</si>
  <si>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</si>
  <si>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</si>
  <si>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</si>
  <si>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</si>
  <si>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</si>
  <si>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</si>
  <si>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</si>
  <si>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</si>
  <si>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</si>
  <si>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</si>
  <si>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</si>
  <si>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</si>
  <si>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</si>
  <si>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</si>
  <si>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</si>
  <si>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</si>
  <si>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</si>
  <si>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</si>
  <si>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</si>
  <si>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</si>
  <si>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</si>
  <si>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</si>
  <si>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</si>
  <si>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</si>
  <si>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</si>
  <si>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</si>
  <si>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</si>
  <si>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</si>
  <si>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</si>
  <si>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</si>
  <si>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</si>
  <si>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</si>
  <si>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</si>
  <si>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</si>
  <si>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</si>
  <si>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</si>
  <si>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</si>
  <si>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</si>
  <si>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</si>
  <si>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</si>
  <si>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</si>
  <si>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</si>
  <si>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</si>
  <si>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</si>
  <si>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</si>
  <si>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</si>
  <si>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</si>
  <si>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</si>
  <si>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</si>
  <si>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</si>
  <si>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</si>
  <si>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</si>
  <si>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</si>
  <si>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</si>
  <si>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</si>
  <si>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</si>
  <si>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</si>
  <si>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</si>
  <si>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</si>
  <si>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</si>
  <si>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</si>
  <si>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</si>
  <si>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</si>
  <si>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</si>
  <si>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</si>
  <si>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</si>
  <si>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</si>
  <si>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</si>
  <si>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</si>
  <si>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</si>
  <si>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</si>
  <si>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</si>
  <si>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</si>
  <si>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</si>
  <si>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</si>
  <si>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</si>
  <si>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</si>
  <si>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</si>
  <si>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</si>
  <si>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</si>
  <si>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</si>
  <si>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</si>
  <si>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</si>
  <si>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</si>
  <si>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</si>
  <si>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</si>
  <si>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</si>
  <si>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</si>
  <si>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</si>
  <si>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</si>
  <si>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</si>
  <si>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</si>
  <si>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</si>
  <si>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</si>
  <si>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</si>
  <si>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</si>
  <si>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</si>
  <si>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</si>
  <si>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</si>
  <si>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</si>
  <si>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</si>
  <si>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</si>
  <si>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</si>
  <si>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</si>
  <si>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</si>
  <si>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</si>
  <si>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</si>
  <si>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</si>
  <si>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</si>
  <si>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</si>
  <si>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</si>
  <si>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</si>
  <si>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</si>
  <si>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</si>
  <si>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</si>
  <si>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</si>
  <si>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</si>
  <si>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</si>
  <si>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</si>
  <si>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</si>
  <si>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</si>
  <si>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</si>
  <si>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</si>
  <si>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</si>
  <si>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</si>
  <si>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</si>
  <si>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</si>
  <si>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</si>
  <si>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</si>
  <si>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</si>
  <si>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</si>
  <si>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</si>
  <si>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</si>
  <si>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</si>
  <si>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</si>
  <si>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</si>
  <si>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</si>
  <si>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</si>
  <si>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</si>
  <si>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</si>
  <si>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</si>
  <si>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</si>
  <si>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</si>
  <si>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</si>
  <si>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</si>
  <si>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</si>
  <si>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</si>
  <si>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</si>
  <si>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</si>
  <si>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</si>
  <si>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</si>
  <si>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</si>
  <si>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</si>
  <si>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</si>
  <si>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</si>
  <si>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</si>
  <si>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</si>
  <si>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</si>
  <si>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</si>
  <si>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</si>
  <si>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</si>
  <si>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</si>
  <si>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</si>
  <si>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</si>
  <si>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</si>
  <si>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</si>
  <si>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</si>
  <si>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</si>
  <si>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</si>
  <si>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</si>
  <si>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</si>
  <si>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</si>
  <si>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</si>
  <si>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</si>
  <si>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</si>
  <si>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</si>
  <si>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</si>
  <si>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</si>
  <si>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</si>
  <si>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</si>
  <si>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</si>
  <si>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</si>
  <si>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</si>
  <si>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</si>
  <si>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</si>
  <si>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</si>
  <si>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</si>
  <si>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</si>
  <si>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</si>
  <si>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</si>
  <si>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</si>
  <si>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</si>
  <si>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</si>
  <si>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</si>
  <si>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</si>
  <si>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</si>
  <si>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</si>
  <si>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</si>
  <si>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</si>
  <si>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</si>
  <si>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</si>
  <si>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</si>
  <si>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</si>
  <si>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</si>
  <si>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</si>
  <si>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</si>
  <si>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</si>
  <si>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</si>
  <si>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</si>
  <si>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</si>
  <si>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</si>
  <si>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</si>
  <si>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</si>
  <si>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</si>
  <si>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</si>
  <si>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</si>
  <si>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</si>
  <si>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</si>
  <si>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</si>
  <si>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</si>
  <si>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</si>
  <si>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</si>
  <si>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</si>
  <si>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</si>
  <si>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</si>
  <si>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</si>
  <si>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</si>
  <si>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</si>
  <si>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</si>
  <si>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</si>
  <si>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</si>
  <si>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</si>
  <si>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</si>
  <si>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</si>
  <si>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</si>
  <si>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</si>
  <si>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</si>
  <si>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</si>
  <si>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</si>
  <si>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</si>
  <si>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</si>
  <si>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</si>
  <si>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</si>
  <si>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</si>
  <si>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</si>
  <si>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</si>
  <si>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</si>
  <si>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</si>
  <si>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</si>
  <si>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</si>
  <si>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</si>
  <si>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</si>
  <si>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</si>
  <si>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</si>
  <si>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</si>
  <si>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</si>
  <si>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</si>
  <si>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</si>
  <si>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</si>
  <si>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</si>
  <si>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</si>
  <si>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</si>
  <si>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</si>
  <si>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</si>
  <si>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</si>
  <si>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</si>
  <si>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</si>
  <si>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</si>
  <si>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</si>
  <si>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</si>
  <si>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</si>
  <si>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</si>
  <si>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</si>
  <si>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</si>
  <si>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</si>
  <si>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</si>
  <si>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</si>
  <si>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</si>
  <si>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</si>
  <si>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</si>
  <si>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</si>
  <si>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</si>
  <si>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</si>
  <si>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</si>
  <si>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</si>
  <si>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</si>
  <si>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</si>
  <si>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</si>
  <si>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</si>
  <si>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</si>
  <si>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</si>
  <si>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</si>
  <si>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</si>
  <si>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</si>
  <si>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</si>
  <si>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</si>
  <si>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</si>
  <si>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</si>
  <si>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</si>
  <si>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</si>
  <si>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</si>
  <si>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</si>
  <si>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</si>
  <si>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</si>
  <si>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</si>
  <si>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</si>
  <si>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</si>
  <si>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</si>
  <si>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</si>
  <si>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</si>
  <si>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</si>
  <si>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</si>
  <si>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</si>
  <si>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</si>
  <si>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</si>
  <si>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</si>
  <si>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</si>
  <si>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</si>
  <si>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</si>
  <si>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</si>
  <si>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</si>
  <si>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</si>
  <si>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</si>
  <si>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</si>
  <si>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</si>
  <si>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</si>
  <si>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</si>
  <si>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</si>
  <si>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</si>
  <si>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</si>
  <si>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</si>
  <si>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</si>
  <si>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</si>
  <si>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</si>
  <si>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</si>
  <si>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</si>
  <si>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</si>
  <si>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</si>
  <si>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</si>
  <si>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</si>
  <si>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</si>
  <si>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</si>
  <si>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</si>
  <si>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</si>
  <si>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</si>
  <si>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</si>
  <si>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</si>
  <si>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</si>
  <si>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</si>
  <si>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</si>
  <si>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</si>
  <si>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</si>
  <si>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</si>
  <si>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</si>
  <si>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</si>
  <si>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</si>
  <si>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</si>
  <si>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</si>
  <si>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</si>
  <si>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</si>
  <si>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</si>
  <si>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</si>
  <si>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</si>
  <si>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</si>
  <si>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</si>
  <si>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</si>
  <si>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</si>
  <si>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</si>
  <si>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</si>
  <si>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</si>
  <si>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</si>
  <si>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</si>
  <si>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</si>
  <si>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</si>
  <si>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</si>
  <si>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</si>
  <si>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</si>
  <si>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</si>
  <si>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</si>
  <si>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</si>
  <si>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</si>
  <si>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</si>
  <si>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</si>
  <si>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</si>
  <si>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</si>
  <si>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</si>
  <si>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</si>
  <si>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</si>
  <si>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</si>
  <si>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</si>
  <si>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</si>
  <si>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</si>
  <si>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</si>
  <si>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</si>
  <si>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</si>
  <si>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</si>
  <si>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</si>
  <si>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</si>
  <si>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</si>
  <si>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</si>
  <si>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</si>
  <si>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</si>
  <si>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</si>
  <si>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</si>
  <si>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</si>
  <si>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</si>
  <si>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</si>
  <si>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</si>
  <si>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</si>
  <si>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</si>
  <si>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</si>
  <si>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</si>
  <si>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</si>
  <si>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</si>
  <si>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</si>
  <si>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</si>
  <si>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</si>
  <si>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</si>
  <si>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</si>
  <si>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</si>
  <si>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</si>
  <si>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</si>
  <si>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</si>
  <si>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</si>
  <si>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</si>
  <si>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</si>
  <si>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</si>
  <si>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</si>
  <si>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</si>
  <si>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</si>
  <si>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</si>
  <si>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</si>
  <si>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</si>
  <si>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</si>
  <si>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</si>
  <si>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</si>
  <si>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</si>
  <si>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</si>
  <si>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</si>
  <si>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</si>
  <si>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</si>
  <si>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</si>
  <si>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</si>
  <si>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</si>
  <si>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</si>
  <si>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</si>
  <si>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</si>
  <si>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</si>
  <si>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</si>
  <si>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</si>
  <si>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</si>
  <si>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</si>
  <si>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</si>
  <si>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</si>
  <si>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</si>
  <si>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</si>
  <si>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</si>
  <si>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</si>
  <si>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</si>
  <si>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</si>
  <si>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</si>
  <si>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</si>
  <si>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</si>
  <si>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</si>
  <si>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</si>
  <si>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</si>
  <si>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</si>
  <si>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</si>
  <si>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</si>
  <si>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</si>
  <si>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</si>
  <si>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</si>
  <si>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</si>
  <si>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</si>
  <si>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</si>
  <si>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</si>
  <si>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</si>
  <si>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</si>
  <si>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</si>
  <si>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</si>
  <si>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</si>
  <si>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</si>
  <si>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</si>
  <si>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</si>
  <si>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</si>
  <si>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</si>
  <si>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</si>
  <si>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</si>
  <si>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</si>
  <si>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</si>
  <si>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</si>
  <si>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</si>
  <si>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</si>
  <si>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</si>
  <si>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</si>
  <si>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</si>
  <si>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</si>
  <si>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</si>
  <si>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</si>
  <si>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</si>
  <si>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</si>
  <si>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</si>
  <si>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</si>
  <si>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</si>
  <si>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</si>
  <si>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</si>
  <si>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</si>
  <si>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</si>
  <si>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</si>
  <si>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</si>
  <si>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</si>
  <si>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</si>
  <si>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</si>
  <si>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</si>
  <si>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</si>
  <si>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</si>
  <si>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</si>
  <si>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</si>
  <si>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</si>
  <si>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</si>
  <si>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</si>
  <si>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</si>
  <si>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</si>
  <si>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</si>
  <si>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</si>
  <si>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</si>
  <si>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</si>
  <si>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</si>
  <si>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</si>
  <si>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</si>
  <si>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</si>
  <si>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</si>
  <si>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</si>
  <si>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</si>
  <si>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</si>
  <si>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</si>
  <si>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</si>
  <si>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</si>
  <si>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</si>
  <si>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</si>
  <si>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</si>
  <si>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</si>
  <si>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</si>
  <si>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</si>
  <si>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</si>
  <si>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</si>
  <si>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</si>
  <si>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</si>
  <si>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</si>
  <si>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</si>
  <si>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</si>
  <si>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</si>
  <si>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</si>
  <si>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</si>
  <si>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</si>
  <si>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</si>
  <si>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</si>
  <si>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</si>
  <si>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</si>
  <si>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</si>
  <si>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</si>
  <si>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</si>
  <si>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</si>
  <si>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</si>
  <si>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</si>
  <si>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</si>
  <si>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</si>
  <si>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</si>
  <si>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</si>
  <si>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</si>
  <si>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</si>
  <si>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</si>
  <si>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</si>
  <si>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</si>
  <si>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</si>
  <si>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</si>
  <si>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</si>
  <si>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</si>
  <si>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</si>
  <si>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</si>
  <si>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</si>
  <si>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</si>
  <si>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</si>
  <si>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</si>
  <si>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</si>
  <si>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</si>
  <si>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</si>
  <si>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</si>
  <si>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</si>
  <si>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</si>
  <si>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</si>
  <si>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</si>
  <si>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</si>
  <si>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</si>
  <si>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</si>
  <si>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</si>
  <si>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</si>
  <si>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</si>
  <si>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</si>
  <si>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</si>
  <si>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</si>
  <si>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</si>
  <si>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</si>
  <si>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</si>
  <si>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</si>
  <si>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</si>
  <si>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</si>
  <si>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</si>
  <si>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</si>
  <si>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</si>
  <si>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</si>
  <si>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</si>
  <si>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</si>
  <si>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</si>
  <si>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</si>
  <si>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</si>
  <si>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</si>
  <si>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</si>
  <si>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</si>
  <si>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</si>
  <si>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</si>
  <si>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</si>
  <si>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</si>
  <si>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</si>
  <si>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</si>
  <si>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</si>
  <si>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</si>
  <si>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</si>
  <si>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</si>
  <si>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</si>
  <si>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</si>
  <si>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</si>
  <si>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</si>
  <si>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</si>
  <si>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</si>
  <si>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</si>
  <si>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</si>
  <si>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</si>
  <si>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</si>
  <si>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</si>
  <si>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</si>
  <si>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</si>
  <si>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</si>
  <si>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</si>
  <si>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</si>
  <si>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</si>
  <si>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</si>
  <si>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</si>
  <si>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</si>
  <si>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</si>
  <si>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</si>
  <si>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</si>
  <si>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</si>
  <si>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</si>
  <si>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</si>
  <si>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</si>
  <si>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</si>
  <si>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</si>
  <si>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</si>
  <si>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</si>
  <si>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</si>
  <si>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</si>
  <si>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</si>
  <si>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</si>
  <si>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</si>
  <si>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</si>
  <si>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</si>
  <si>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</si>
  <si>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</si>
  <si>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</si>
  <si>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</si>
  <si>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</si>
  <si>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</si>
  <si>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</si>
  <si>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</si>
  <si>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</si>
  <si>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</si>
  <si>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</si>
  <si>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</si>
  <si>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</si>
  <si>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</si>
  <si>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</si>
  <si>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</si>
  <si>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</si>
  <si>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</si>
  <si>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</si>
  <si>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</si>
  <si>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</si>
  <si>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</si>
  <si>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</si>
  <si>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</si>
  <si>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</si>
  <si>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</si>
  <si>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</si>
  <si>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</si>
  <si>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</si>
  <si>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</si>
  <si>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</si>
  <si>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</si>
  <si>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</si>
  <si>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</si>
  <si>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</si>
  <si>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</si>
  <si>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</si>
  <si>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</si>
  <si>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</si>
  <si>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</si>
  <si>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</si>
  <si>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</si>
  <si>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</si>
  <si>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</si>
  <si>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</si>
  <si>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</si>
  <si>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</si>
  <si>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</si>
  <si>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</si>
  <si>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</si>
  <si>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</si>
  <si>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</si>
  <si>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</si>
  <si>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</si>
  <si>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</si>
  <si>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</si>
  <si>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</si>
  <si>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</si>
  <si>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</si>
  <si>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</si>
  <si>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</si>
  <si>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</si>
  <si>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</si>
  <si>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</si>
  <si>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</si>
  <si>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</si>
  <si>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</si>
  <si>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</si>
  <si>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</si>
  <si>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</si>
  <si>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</si>
  <si>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</si>
  <si>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</si>
  <si>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</si>
  <si>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</si>
  <si>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</si>
  <si>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</si>
  <si>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</si>
  <si>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</si>
  <si>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</si>
  <si>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</si>
  <si>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</si>
  <si>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</si>
  <si>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</si>
  <si>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</si>
  <si>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</si>
  <si>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</si>
  <si>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</si>
  <si>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</si>
  <si>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</si>
  <si>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</si>
  <si>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</si>
  <si>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</si>
  <si>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</si>
  <si>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</si>
  <si>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</si>
  <si>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</si>
  <si>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</si>
  <si>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</si>
  <si>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</si>
  <si>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</si>
  <si>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</si>
  <si>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</si>
  <si>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</si>
  <si>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</si>
  <si>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</si>
  <si>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</si>
  <si>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</si>
  <si>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</si>
  <si>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</si>
  <si>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</si>
  <si>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</si>
  <si>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</si>
  <si>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</si>
  <si>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</si>
  <si>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</si>
  <si>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</si>
  <si>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</si>
  <si>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</si>
  <si>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</si>
  <si>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</si>
  <si>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</si>
  <si>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</si>
  <si>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</si>
  <si>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</si>
  <si>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</si>
  <si>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</si>
  <si>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</si>
  <si>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</si>
  <si>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</si>
  <si>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</si>
  <si>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</si>
  <si>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</si>
  <si>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</si>
  <si>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</si>
  <si>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</si>
  <si>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</si>
  <si>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</si>
  <si>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</si>
  <si>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</si>
  <si>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</si>
  <si>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</si>
  <si>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</si>
  <si>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</si>
  <si>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</si>
  <si>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</si>
  <si>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</si>
  <si>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</si>
  <si>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</si>
  <si>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</si>
  <si>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</si>
  <si>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</si>
  <si>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</si>
  <si>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</si>
  <si>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</si>
  <si>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</si>
  <si>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</si>
  <si>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</si>
  <si>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</si>
  <si>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</si>
  <si>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</si>
  <si>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</si>
  <si>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</si>
  <si>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</si>
  <si>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</si>
  <si>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</si>
  <si>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</si>
  <si>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</si>
  <si>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</si>
  <si>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</si>
  <si>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</si>
  <si>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</si>
  <si>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</si>
  <si>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</si>
  <si>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</si>
  <si>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</si>
  <si>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</si>
  <si>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</si>
  <si>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</si>
  <si>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</si>
  <si>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</si>
  <si>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</si>
  <si>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</si>
  <si>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</si>
  <si>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</si>
  <si>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</si>
  <si>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</si>
  <si>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</si>
  <si>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</si>
  <si>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</si>
  <si>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</si>
  <si>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</si>
  <si>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</si>
  <si>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</si>
  <si>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</si>
  <si>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</si>
  <si>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</si>
  <si>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</si>
  <si>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</si>
  <si>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</si>
  <si>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</si>
  <si>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</si>
  <si>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</si>
  <si>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</si>
  <si>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</si>
  <si>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</si>
  <si>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</si>
  <si>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</si>
  <si>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</si>
  <si>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</si>
  <si>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</si>
  <si>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</si>
  <si>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</si>
  <si>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</si>
  <si>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</si>
  <si>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</si>
  <si>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</si>
  <si>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</si>
  <si>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</si>
  <si>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</si>
  <si>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</si>
  <si>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</si>
  <si>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</si>
  <si>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</si>
  <si>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</si>
  <si>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</si>
  <si>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</si>
  <si>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</si>
  <si>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</si>
  <si>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</si>
  <si>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</si>
  <si>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</si>
  <si>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</si>
  <si>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</si>
  <si>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</si>
  <si>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</si>
  <si>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</si>
  <si>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</si>
  <si>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</si>
  <si>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</si>
  <si>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</si>
  <si>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</si>
  <si>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</si>
  <si>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</si>
  <si>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</si>
  <si>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</si>
  <si>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</si>
  <si>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</si>
  <si>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</si>
  <si>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</si>
  <si>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</si>
  <si>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</si>
  <si>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</si>
  <si>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</si>
  <si>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</si>
  <si>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</si>
  <si>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</si>
  <si>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</si>
  <si>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</si>
  <si>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</si>
  <si>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</si>
  <si>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</si>
  <si>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</si>
  <si>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</si>
  <si>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</si>
  <si>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</si>
  <si>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</si>
  <si>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</si>
  <si>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</si>
  <si>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</si>
  <si>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</si>
  <si>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</si>
  <si>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</si>
  <si>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</si>
  <si>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</si>
  <si>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</si>
  <si>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</si>
  <si>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</si>
  <si>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</si>
  <si>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</si>
  <si>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</si>
  <si>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</si>
  <si>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</si>
  <si>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</si>
  <si>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</si>
  <si>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</si>
  <si>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</si>
  <si>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</si>
  <si>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</si>
  <si>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</si>
  <si>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</si>
  <si>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</si>
  <si>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</si>
  <si>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</si>
  <si>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</si>
  <si>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</si>
  <si>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</si>
  <si>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</si>
  <si>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</si>
  <si>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</si>
  <si>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</si>
  <si>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</si>
  <si>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</si>
  <si>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</si>
  <si>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</si>
  <si>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</si>
  <si>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</si>
  <si>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</si>
  <si>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</si>
  <si>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</si>
  <si>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</si>
  <si>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</si>
  <si>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</si>
  <si>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</si>
  <si>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</si>
  <si>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</si>
  <si>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</si>
  <si>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</si>
  <si>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</si>
  <si>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</si>
  <si>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</si>
  <si>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</si>
  <si>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</si>
  <si>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</si>
  <si>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</si>
  <si>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</si>
  <si>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</si>
  <si>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</si>
  <si>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</si>
  <si>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</si>
  <si>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</si>
  <si>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</si>
  <si>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</si>
  <si>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</si>
  <si>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</si>
  <si>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</si>
  <si>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</si>
  <si>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</si>
  <si>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</si>
  <si>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</si>
  <si>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</si>
  <si>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</si>
  <si>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</si>
  <si>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</si>
  <si>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</si>
  <si>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</si>
  <si>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</si>
  <si>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</si>
  <si>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</si>
  <si>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</si>
  <si>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</si>
  <si>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</si>
  <si>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</si>
  <si>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</si>
  <si>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</si>
  <si>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</si>
  <si>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</si>
  <si>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</si>
  <si>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</si>
  <si>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</si>
  <si>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</si>
  <si>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</si>
  <si>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</si>
  <si>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</si>
  <si>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</si>
  <si>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</si>
  <si>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</si>
  <si>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</si>
  <si>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</si>
  <si>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</si>
  <si>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</si>
  <si>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</si>
  <si>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</si>
  <si>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</si>
  <si>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</si>
  <si>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</si>
  <si>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</si>
  <si>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</si>
  <si>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</si>
  <si>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</si>
  <si>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</si>
  <si>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</si>
  <si>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</si>
  <si>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</si>
  <si>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</si>
  <si>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</si>
  <si>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</si>
  <si>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</si>
  <si>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</si>
  <si>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</si>
  <si>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</si>
  <si>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</si>
  <si>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</si>
  <si>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</si>
  <si>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</si>
  <si>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</si>
  <si>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</si>
  <si>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</si>
  <si>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</si>
  <si>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</si>
  <si>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</si>
  <si>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</si>
  <si>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</si>
  <si>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</si>
  <si>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</si>
  <si>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</si>
  <si>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</si>
  <si>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</si>
  <si>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</si>
  <si>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</si>
  <si>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</si>
  <si>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</si>
  <si>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</si>
  <si>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</si>
  <si>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</si>
  <si>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</si>
  <si>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</si>
  <si>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</si>
  <si>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</si>
  <si>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</si>
  <si>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</si>
  <si>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</si>
  <si>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</si>
  <si>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</si>
  <si>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</si>
  <si>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</si>
  <si>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</si>
  <si>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</si>
  <si>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</si>
  <si>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</si>
  <si>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</si>
  <si>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</si>
  <si>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</si>
  <si>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</si>
  <si>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</si>
  <si>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</si>
  <si>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</si>
  <si>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</si>
  <si>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</si>
  <si>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</si>
  <si>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</si>
  <si>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</si>
  <si>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</si>
  <si>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</si>
  <si>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</si>
  <si>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</si>
  <si>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</si>
  <si>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</si>
  <si>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</si>
  <si>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</si>
  <si>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</si>
  <si>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</si>
  <si>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</si>
  <si>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</si>
  <si>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</si>
  <si>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</si>
  <si>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</si>
  <si>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</si>
  <si>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</si>
  <si>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</si>
  <si>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</si>
  <si>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</si>
  <si>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</si>
  <si>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</si>
  <si>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</si>
  <si>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</si>
  <si>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</si>
  <si>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</si>
  <si>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</si>
  <si>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</si>
  <si>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</si>
  <si>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</si>
  <si>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</si>
  <si>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</si>
  <si>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</si>
  <si>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</si>
  <si>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</si>
  <si>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</si>
  <si>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</si>
  <si>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</si>
  <si>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</si>
  <si>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</si>
  <si>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</si>
  <si>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</si>
  <si>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</si>
  <si>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</si>
  <si>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</si>
  <si>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</si>
  <si>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</si>
  <si>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</si>
  <si>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</si>
  <si>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</si>
  <si>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</si>
  <si>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</si>
  <si>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</si>
  <si>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</si>
  <si>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</si>
  <si>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</si>
  <si>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</si>
  <si>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</si>
  <si>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</si>
  <si>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</si>
  <si>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</si>
  <si>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</si>
  <si>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</si>
  <si>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</si>
  <si>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</si>
  <si>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</si>
  <si>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</si>
  <si>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</si>
  <si>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</si>
  <si>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</si>
  <si>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</si>
  <si>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</si>
  <si>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</si>
  <si>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</si>
  <si>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</si>
  <si>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</si>
  <si>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</si>
  <si>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</si>
  <si>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</si>
  <si>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</si>
  <si>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</si>
  <si>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</si>
  <si>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</si>
  <si>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</si>
  <si>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</si>
  <si>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</si>
  <si>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</si>
  <si>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</si>
  <si>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</si>
  <si>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</si>
  <si>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</si>
  <si>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</si>
  <si>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</si>
  <si>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</si>
  <si>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</si>
  <si>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</si>
  <si>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</si>
  <si>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</si>
  <si>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</si>
  <si>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</si>
  <si>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</si>
  <si>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</si>
  <si>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</si>
  <si>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</si>
  <si>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</si>
  <si>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</si>
  <si>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</si>
  <si>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</si>
  <si>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</si>
  <si>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</si>
  <si>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</si>
  <si>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</si>
  <si>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</si>
  <si>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</si>
  <si>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</si>
  <si>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</si>
  <si>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</si>
  <si>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</si>
  <si>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</si>
  <si>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</si>
  <si>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</si>
  <si>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</si>
  <si>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</si>
  <si>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</si>
  <si>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</si>
  <si>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</si>
  <si>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</si>
  <si>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</si>
  <si>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</si>
  <si>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</si>
  <si>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</si>
  <si>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</si>
  <si>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</si>
  <si>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</si>
  <si>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</si>
  <si>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</si>
  <si>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</si>
  <si>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</si>
  <si>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</si>
  <si>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</si>
  <si>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</si>
  <si>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</si>
  <si>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</si>
  <si>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</si>
  <si>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</si>
  <si>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</si>
  <si>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</si>
  <si>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</si>
  <si>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</si>
  <si>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</si>
  <si>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</si>
  <si>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</si>
  <si>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</si>
  <si>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</si>
  <si>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</si>
  <si>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</si>
  <si>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</si>
  <si>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</si>
  <si>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</si>
  <si>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</si>
  <si>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</si>
  <si>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</si>
  <si>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</si>
  <si>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</si>
  <si>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</si>
  <si>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</si>
  <si>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</si>
  <si>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</si>
  <si>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</si>
  <si>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</si>
  <si>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</si>
  <si>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</si>
  <si>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</si>
  <si>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</si>
  <si>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</si>
  <si>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</si>
  <si>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</si>
  <si>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</si>
  <si>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</si>
  <si>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</si>
  <si>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</si>
  <si>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</si>
  <si>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</si>
  <si>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</si>
  <si>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</si>
  <si>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</si>
  <si>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</si>
  <si>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</si>
  <si>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</si>
  <si>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</si>
  <si>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</si>
  <si>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</si>
  <si>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</si>
  <si>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</si>
  <si>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</si>
  <si>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</si>
  <si>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</si>
  <si>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</si>
  <si>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</si>
  <si>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</si>
  <si>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</si>
  <si>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</si>
  <si>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</si>
  <si>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</si>
  <si>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</si>
  <si>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</si>
  <si>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</si>
  <si>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</si>
  <si>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</si>
  <si>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</si>
  <si>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</si>
  <si>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</si>
  <si>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</si>
  <si>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</si>
  <si>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</si>
  <si>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</si>
  <si>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</si>
  <si>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</si>
  <si>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</si>
  <si>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</si>
  <si>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</si>
  <si>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</si>
  <si>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</si>
  <si>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</si>
  <si>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</si>
  <si>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</si>
  <si>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</si>
  <si>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</si>
  <si>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</si>
  <si>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</si>
  <si>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</si>
  <si>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</si>
  <si>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</si>
  <si>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</si>
  <si>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</si>
  <si>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</si>
  <si>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</si>
  <si>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</si>
  <si>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</si>
  <si>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</si>
  <si>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</si>
  <si>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</si>
  <si>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</si>
  <si>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</si>
  <si>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</si>
  <si>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</si>
  <si>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</si>
  <si>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</si>
  <si>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</si>
  <si>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</si>
  <si>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</si>
  <si>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</si>
  <si>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</si>
  <si>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</si>
  <si>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</si>
  <si>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</si>
  <si>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</si>
  <si>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</si>
  <si>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</si>
  <si>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</si>
  <si>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</si>
  <si>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</si>
  <si>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</si>
  <si>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</si>
  <si>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</si>
  <si>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</si>
  <si>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</si>
  <si>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</si>
  <si>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</si>
  <si>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</si>
  <si>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</si>
  <si>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</si>
  <si>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</si>
  <si>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</si>
  <si>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</si>
  <si>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</si>
  <si>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</si>
  <si>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</si>
  <si>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</si>
  <si>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</si>
  <si>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</si>
  <si>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</si>
  <si>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</si>
  <si>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</si>
  <si>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</si>
  <si>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</si>
  <si>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</si>
  <si>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</si>
  <si>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</si>
  <si>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</si>
  <si>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</si>
  <si>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</si>
  <si>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</si>
  <si>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</si>
  <si>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</si>
  <si>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</si>
  <si>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</si>
  <si>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</si>
  <si>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</si>
  <si>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</si>
  <si>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</si>
  <si>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</si>
  <si>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</si>
  <si>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</si>
  <si>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</si>
  <si>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</si>
  <si>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</si>
  <si>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</si>
  <si>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</si>
  <si>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</si>
  <si>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</si>
  <si>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</si>
  <si>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</si>
  <si>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</si>
  <si>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</si>
  <si>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</si>
  <si>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</si>
  <si>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</si>
  <si>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</si>
  <si>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</si>
  <si>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</si>
  <si>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</si>
  <si>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</si>
  <si>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</si>
  <si>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</si>
  <si>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</si>
  <si>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</si>
  <si>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</si>
  <si>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</si>
  <si>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</si>
  <si>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</si>
  <si>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</si>
  <si>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</si>
  <si>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</si>
  <si>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</si>
  <si>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</si>
  <si>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</si>
  <si>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</si>
  <si>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</si>
  <si>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</si>
  <si>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</si>
  <si>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</si>
  <si>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</si>
  <si>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</si>
  <si>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</si>
  <si>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</si>
  <si>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</si>
  <si>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</si>
  <si>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</si>
  <si>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</si>
  <si>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</si>
  <si>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</si>
  <si>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</si>
  <si>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</si>
  <si>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</si>
  <si>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</si>
  <si>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</si>
  <si>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</si>
  <si>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</si>
  <si>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</si>
  <si>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</si>
  <si>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</si>
  <si>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</si>
  <si>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</si>
  <si>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</si>
  <si>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</si>
  <si>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</si>
  <si>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</si>
  <si>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</si>
  <si>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</si>
  <si>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</si>
  <si>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</si>
  <si>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</si>
  <si>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</si>
  <si>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</si>
  <si>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</si>
  <si>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</si>
  <si>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</si>
  <si>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</si>
  <si>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</si>
  <si>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</si>
  <si>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</si>
  <si>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</si>
  <si>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</si>
  <si>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</si>
  <si>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</si>
  <si>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</si>
  <si>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</si>
  <si>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</si>
  <si>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</si>
  <si>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</si>
  <si>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</si>
  <si>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</si>
  <si>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</si>
  <si>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</si>
  <si>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</si>
  <si>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</si>
  <si>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</si>
  <si>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</si>
  <si>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</si>
  <si>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</si>
  <si>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</si>
  <si>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</si>
  <si>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</si>
  <si>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</si>
  <si>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</si>
  <si>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</si>
  <si>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</si>
  <si>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</si>
  <si>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</si>
  <si>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</si>
  <si>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</si>
  <si>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</si>
  <si>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</si>
  <si>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</si>
  <si>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</si>
  <si>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</si>
  <si>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</si>
  <si>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</si>
  <si>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</si>
  <si>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</si>
  <si>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</si>
  <si>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</si>
  <si>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</si>
  <si>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</si>
  <si>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</si>
  <si>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</si>
  <si>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</si>
  <si>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</si>
  <si>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</si>
  <si>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</si>
  <si>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</si>
  <si>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</si>
  <si>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</si>
  <si>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</si>
  <si>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</si>
  <si>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</si>
  <si>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</si>
  <si>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</si>
  <si>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</si>
  <si>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</si>
  <si>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</si>
  <si>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</si>
  <si>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</si>
  <si>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</si>
  <si>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</si>
  <si>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</si>
  <si>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</si>
  <si>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</si>
  <si>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</si>
  <si>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</si>
  <si>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</si>
  <si>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</si>
  <si>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</si>
  <si>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</si>
  <si>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</si>
  <si>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</si>
  <si>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</si>
  <si>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</si>
  <si>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</si>
  <si>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</si>
  <si>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</si>
  <si>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</si>
  <si>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</si>
  <si>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</si>
  <si>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</si>
  <si>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</si>
  <si>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</si>
  <si>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</si>
  <si>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</si>
  <si>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</si>
  <si>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</si>
  <si>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</si>
  <si>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</si>
  <si>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</si>
  <si>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</si>
  <si>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</si>
  <si>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</si>
  <si>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</si>
  <si>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</si>
  <si>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</si>
  <si>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</si>
  <si>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</si>
  <si>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</si>
  <si>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</si>
  <si>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</si>
  <si>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</si>
  <si>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</si>
  <si>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</si>
  <si>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</si>
  <si>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</si>
  <si>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</si>
  <si>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</si>
  <si>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</si>
  <si>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</si>
  <si>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</si>
  <si>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</si>
  <si>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</si>
  <si>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</si>
  <si>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</si>
  <si>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</si>
  <si>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</si>
  <si>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</si>
  <si>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</si>
  <si>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</si>
  <si>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</si>
  <si>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</si>
  <si>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</si>
  <si>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</si>
  <si>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</si>
  <si>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</si>
  <si>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</si>
  <si>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</si>
  <si>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</si>
  <si>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</si>
  <si>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</si>
  <si>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</si>
  <si>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</si>
  <si>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</si>
  <si>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</si>
  <si>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</si>
  <si>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</si>
  <si>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</si>
  <si>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</si>
  <si>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</si>
  <si>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</si>
  <si>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</si>
  <si>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</si>
  <si>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</si>
  <si>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</si>
  <si>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</si>
  <si>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</si>
  <si>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</si>
  <si>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</si>
  <si>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</si>
  <si>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</si>
  <si>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</si>
  <si>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</si>
  <si>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</si>
  <si>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</si>
  <si>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</si>
  <si>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</si>
  <si>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</si>
  <si>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</si>
  <si>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</si>
  <si>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</si>
  <si>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</si>
  <si>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</si>
  <si>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</si>
  <si>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</si>
  <si>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</si>
  <si>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</si>
  <si>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</si>
  <si>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</si>
  <si>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</si>
  <si>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</si>
  <si>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</si>
  <si>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</si>
  <si>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</si>
  <si>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</si>
  <si>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</si>
  <si>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</si>
  <si>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</si>
  <si>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</si>
  <si>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</si>
  <si>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</si>
  <si>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</si>
  <si>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</si>
  <si>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</si>
  <si>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</si>
  <si>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</si>
  <si>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</si>
  <si>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</si>
  <si>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</si>
  <si>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</si>
  <si>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</si>
  <si>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</si>
  <si>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</si>
  <si>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</si>
  <si>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</si>
  <si>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</si>
  <si>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</si>
  <si>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</si>
  <si>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</si>
  <si>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</si>
  <si>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</si>
  <si>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</si>
  <si>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</si>
  <si>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</si>
  <si>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</si>
  <si>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</si>
  <si>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</si>
  <si>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</si>
  <si>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</si>
  <si>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</si>
  <si>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</si>
  <si>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</si>
  <si>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</si>
  <si>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</si>
  <si>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</si>
  <si>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</si>
  <si>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</si>
  <si>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</si>
  <si>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</si>
  <si>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</si>
  <si>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</si>
  <si>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</si>
  <si>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</si>
  <si>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</si>
  <si>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</si>
  <si>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</si>
  <si>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</si>
  <si>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</si>
  <si>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</si>
  <si>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</si>
  <si>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</si>
  <si>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</si>
  <si>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</si>
  <si>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</si>
  <si>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</si>
  <si>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</si>
  <si>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</si>
  <si>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</si>
  <si>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</si>
  <si>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</si>
  <si>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</si>
  <si>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</si>
  <si>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</si>
  <si>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</si>
  <si>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</si>
  <si>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</si>
  <si>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</si>
  <si>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</si>
  <si>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</si>
  <si>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</si>
  <si>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</si>
  <si>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</si>
  <si>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</si>
  <si>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</si>
  <si>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</si>
  <si>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</si>
  <si>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</si>
  <si>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</si>
  <si>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</si>
  <si>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</si>
  <si>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</si>
  <si>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</si>
  <si>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</si>
  <si>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</si>
  <si>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</si>
  <si>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</si>
  <si>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</si>
  <si>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</si>
  <si>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</si>
  <si>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</si>
  <si>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</si>
  <si>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</si>
  <si>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</si>
  <si>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</si>
  <si>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</si>
  <si>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</si>
  <si>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</si>
  <si>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</si>
  <si>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</si>
  <si>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</si>
  <si>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</si>
  <si>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</si>
  <si>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</si>
  <si>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</si>
  <si>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</si>
  <si>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</si>
  <si>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</si>
  <si>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</si>
  <si>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</si>
  <si>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</si>
  <si>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</si>
  <si>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</si>
  <si>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</si>
  <si>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</si>
  <si>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</si>
  <si>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</si>
  <si>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</si>
  <si>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</si>
  <si>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</si>
  <si>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</si>
  <si>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</si>
  <si>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</si>
  <si>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</si>
  <si>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</si>
  <si>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</si>
  <si>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</si>
  <si>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</si>
  <si>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</si>
  <si>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</si>
  <si>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</si>
  <si>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</si>
  <si>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</si>
  <si>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</si>
  <si>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</si>
  <si>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</si>
  <si>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</si>
  <si>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</si>
  <si>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</si>
  <si>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</si>
  <si>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</si>
  <si>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</si>
  <si>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</si>
  <si>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</si>
  <si>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</si>
  <si>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</si>
  <si>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</si>
  <si>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</si>
  <si>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</si>
  <si>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</si>
  <si>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</si>
  <si>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</si>
  <si>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</si>
  <si>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</si>
  <si>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</si>
  <si>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</si>
  <si>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</si>
  <si>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</si>
  <si>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</si>
  <si>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</si>
  <si>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</si>
  <si>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</si>
  <si>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</si>
  <si>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</si>
  <si>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</si>
  <si>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</si>
  <si>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</si>
  <si>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</si>
  <si>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</si>
  <si>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</si>
  <si>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</si>
  <si>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</si>
  <si>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</si>
  <si>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</si>
  <si>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</si>
  <si>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</si>
  <si>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</si>
  <si>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</si>
  <si>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</si>
  <si>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</si>
  <si>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</si>
  <si>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</si>
  <si>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</si>
  <si>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</si>
  <si>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</si>
  <si>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</si>
  <si>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</si>
  <si>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</si>
  <si>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</si>
  <si>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</si>
  <si>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</si>
  <si>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</si>
  <si>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</si>
  <si>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</si>
  <si>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</si>
  <si>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</si>
  <si>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</si>
  <si>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</si>
  <si>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</si>
  <si>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</si>
  <si>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</si>
  <si>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</si>
  <si>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</si>
  <si>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</si>
  <si>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</si>
  <si>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</si>
  <si>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</si>
  <si>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</si>
  <si>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</si>
  <si>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</si>
  <si>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</si>
  <si>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</si>
  <si>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</si>
  <si>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</si>
  <si>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</si>
  <si>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</si>
  <si>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</si>
  <si>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</si>
  <si>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</si>
  <si>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</si>
  <si>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</si>
  <si>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</si>
  <si>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</si>
  <si>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</si>
  <si>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</si>
  <si>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</si>
  <si>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</si>
  <si>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</si>
  <si>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</si>
  <si>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</si>
  <si>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</si>
  <si>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</si>
  <si>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</si>
  <si>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</si>
  <si>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</si>
  <si>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</si>
  <si>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</si>
  <si>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</si>
  <si>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</si>
  <si>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</si>
  <si>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</si>
  <si>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</si>
  <si>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</si>
  <si>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</si>
  <si>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</si>
  <si>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</si>
  <si>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</si>
  <si>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</si>
  <si>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</si>
  <si>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</si>
  <si>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</si>
  <si>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</si>
  <si>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</si>
  <si>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</si>
  <si>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</si>
  <si>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</si>
  <si>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</si>
  <si>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</si>
  <si>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</si>
  <si>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</si>
  <si>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</si>
  <si>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</si>
  <si>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</si>
  <si>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</si>
  <si>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</si>
  <si>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</si>
  <si>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</si>
  <si>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</si>
  <si>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</si>
  <si>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</si>
  <si>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</si>
  <si>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</si>
  <si>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</si>
  <si>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</si>
  <si>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</si>
  <si>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</si>
  <si>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</si>
  <si>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</si>
  <si>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</si>
  <si>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</si>
  <si>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</si>
  <si>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</si>
  <si>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</si>
  <si>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</si>
  <si>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</si>
  <si>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</si>
  <si>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</si>
  <si>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</si>
  <si>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</si>
  <si>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</si>
  <si>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</si>
  <si>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</si>
  <si>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</si>
  <si>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</si>
  <si>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</si>
  <si>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</si>
  <si>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</si>
  <si>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</si>
  <si>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</si>
  <si>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</si>
  <si>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</si>
  <si>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</si>
  <si>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</si>
  <si>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</si>
  <si>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</si>
  <si>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</si>
  <si>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</si>
  <si>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</si>
  <si>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</si>
  <si>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</si>
  <si>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</si>
  <si>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</si>
  <si>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</si>
  <si>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</si>
  <si>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</si>
  <si>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</si>
  <si>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</si>
  <si>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</si>
  <si>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</si>
  <si>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</si>
  <si>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</si>
  <si>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</si>
  <si>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</si>
  <si>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</si>
  <si>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</si>
  <si>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</si>
  <si>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</si>
  <si>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</si>
  <si>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</si>
  <si>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</si>
  <si>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</si>
  <si>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</si>
  <si>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</si>
  <si>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</si>
  <si>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</si>
  <si>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</si>
  <si>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</si>
  <si>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</si>
  <si>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</si>
  <si>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</si>
  <si>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</si>
  <si>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</si>
  <si>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</si>
  <si>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</si>
  <si>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</si>
  <si>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</si>
  <si>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</si>
  <si>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</si>
  <si>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</si>
  <si>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</si>
  <si>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</si>
  <si>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</si>
  <si>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</si>
  <si>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</si>
  <si>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</si>
  <si>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</si>
  <si>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</si>
  <si>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</si>
  <si>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</si>
  <si>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</si>
  <si>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</si>
  <si>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</si>
  <si>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</si>
  <si>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</si>
  <si>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</si>
  <si>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</si>
  <si>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</si>
  <si>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</si>
  <si>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</si>
  <si>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</si>
  <si>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</si>
  <si>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</si>
  <si>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</si>
  <si>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</si>
  <si>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</si>
  <si>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</si>
  <si>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</si>
  <si>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</si>
  <si>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</si>
  <si>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</si>
  <si>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</si>
  <si>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</si>
  <si>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</si>
  <si>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</si>
  <si>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</si>
  <si>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</si>
  <si>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</si>
  <si>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</si>
  <si>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</si>
  <si>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</si>
  <si>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</si>
  <si>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</si>
  <si>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</si>
  <si>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</si>
  <si>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</si>
  <si>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</si>
  <si>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</si>
  <si>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</si>
  <si>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</si>
  <si>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</si>
  <si>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</si>
  <si>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</si>
  <si>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</si>
  <si>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</si>
  <si>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</si>
  <si>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</si>
  <si>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</si>
  <si>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</si>
  <si>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</si>
  <si>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</si>
  <si>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</si>
  <si>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</si>
  <si>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</si>
  <si>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</si>
  <si>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</si>
  <si>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</si>
  <si>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</si>
  <si>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</si>
  <si>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</si>
  <si>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</si>
  <si>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</si>
  <si>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</si>
  <si>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</si>
  <si>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</si>
  <si>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</si>
  <si>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</si>
  <si>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</si>
  <si>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</si>
  <si>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</si>
  <si>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</si>
  <si>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</si>
  <si>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</si>
  <si>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</si>
  <si>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</si>
  <si>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</si>
  <si>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</si>
  <si>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</si>
  <si>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</si>
  <si>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</si>
  <si>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</si>
  <si>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</si>
  <si>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</si>
  <si>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</si>
  <si>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</si>
  <si>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</si>
  <si>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</si>
  <si>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</si>
  <si>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</si>
  <si>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</si>
  <si>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</si>
  <si>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</si>
  <si>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</si>
  <si>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</si>
  <si>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</si>
  <si>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</si>
  <si>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</si>
  <si>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</si>
  <si>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</si>
  <si>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</si>
  <si>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</si>
  <si>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</si>
  <si>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</si>
  <si>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</si>
  <si>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</si>
  <si>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</si>
  <si>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</si>
  <si>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</si>
  <si>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</si>
  <si>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</si>
  <si>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</si>
  <si>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</si>
  <si>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</si>
  <si>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</si>
  <si>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</si>
  <si>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</si>
  <si>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</si>
  <si>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</si>
  <si>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</si>
  <si>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</si>
  <si>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</si>
  <si>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</si>
  <si>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</si>
  <si>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</si>
  <si>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</si>
  <si>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</si>
  <si>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</si>
  <si>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</si>
  <si>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</si>
  <si>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</si>
  <si>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</si>
  <si>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</si>
  <si>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</si>
  <si>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</si>
  <si>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</si>
  <si>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</si>
  <si>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</si>
  <si>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</si>
  <si>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</si>
  <si>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</si>
  <si>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</si>
  <si>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</si>
  <si>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</si>
  <si>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</si>
  <si>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</si>
  <si>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</si>
  <si>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</si>
  <si>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</si>
  <si>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</si>
  <si>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</si>
  <si>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</si>
  <si>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</si>
  <si>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</si>
  <si>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</si>
  <si>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</si>
  <si>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</si>
  <si>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</si>
  <si>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</si>
  <si>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</si>
  <si>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</si>
  <si>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</si>
  <si>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</si>
  <si>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</si>
  <si>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</si>
  <si>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</si>
  <si>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</si>
  <si>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</si>
  <si>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</si>
  <si>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</si>
  <si>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</si>
  <si>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</si>
  <si>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</si>
  <si>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</si>
  <si>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</si>
  <si>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</si>
  <si>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</si>
  <si>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</si>
  <si>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</si>
  <si>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</si>
  <si>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</si>
  <si>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</si>
  <si>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</si>
  <si>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</si>
  <si>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</si>
  <si>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</si>
  <si>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</si>
  <si>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</si>
  <si>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</si>
  <si>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</si>
  <si>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</si>
  <si>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</si>
  <si>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</si>
  <si>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</si>
  <si>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</si>
  <si>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</si>
  <si>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</si>
  <si>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</si>
  <si>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</si>
  <si>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</si>
  <si>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</si>
  <si>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</si>
  <si>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</si>
  <si>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</si>
  <si>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</si>
  <si>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</si>
  <si>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</si>
  <si>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</si>
  <si>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</si>
  <si>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</si>
  <si>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</si>
  <si>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</si>
  <si>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</si>
  <si>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</si>
  <si>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</si>
  <si>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</si>
  <si>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</si>
  <si>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</si>
  <si>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</si>
  <si>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</si>
  <si>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</si>
  <si>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</si>
  <si>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</si>
  <si>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</si>
  <si>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</si>
  <si>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</si>
  <si>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</si>
  <si>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</si>
  <si>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</si>
  <si>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</si>
  <si>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</si>
  <si>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</si>
  <si>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</si>
  <si>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</si>
  <si>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</si>
  <si>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</si>
  <si>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</si>
  <si>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</si>
  <si>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</si>
  <si>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</si>
  <si>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</si>
  <si>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</si>
  <si>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</si>
  <si>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</si>
  <si>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</si>
  <si>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</si>
  <si>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</si>
  <si>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</si>
  <si>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</si>
  <si>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</si>
  <si>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</si>
  <si>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</si>
  <si>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</si>
  <si>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</si>
  <si>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</si>
  <si>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</si>
  <si>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</si>
  <si>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</si>
  <si>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</si>
  <si>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</si>
  <si>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</si>
  <si>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</si>
  <si>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</si>
  <si>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</si>
  <si>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</si>
  <si>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</si>
  <si>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</si>
  <si>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</si>
  <si>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</si>
  <si>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</si>
  <si>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</si>
  <si>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</si>
  <si>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</si>
  <si>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</si>
  <si>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</si>
  <si>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</si>
  <si>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</si>
  <si>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</si>
  <si>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</si>
  <si>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</si>
  <si>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</si>
  <si>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</si>
  <si>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</si>
  <si>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</si>
  <si>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</si>
  <si>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</si>
  <si>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</si>
  <si>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</si>
  <si>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</si>
  <si>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</si>
  <si>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</si>
  <si>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</si>
  <si>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</si>
  <si>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</si>
  <si>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</si>
  <si>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</si>
  <si>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</si>
  <si>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</si>
  <si>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</si>
  <si>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</si>
  <si>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</si>
  <si>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</si>
  <si>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</si>
  <si>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</si>
  <si>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</si>
  <si>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</si>
  <si>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</si>
  <si>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</si>
  <si>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</si>
  <si>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</si>
  <si>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</si>
  <si>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</si>
  <si>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</si>
  <si>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</si>
  <si>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</si>
  <si>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</si>
  <si>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</si>
  <si>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</si>
  <si>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</si>
  <si>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</si>
  <si>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</si>
  <si>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</si>
  <si>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</si>
  <si>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</si>
  <si>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</si>
  <si>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</si>
  <si>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</si>
  <si>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</si>
  <si>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</si>
  <si>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</si>
  <si>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</si>
  <si>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</si>
  <si>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</si>
  <si>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</si>
  <si>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</si>
  <si>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</si>
  <si>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</si>
  <si>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</si>
  <si>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</si>
  <si>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</si>
  <si>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</si>
  <si>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</si>
  <si>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</si>
  <si>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</si>
  <si>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</si>
  <si>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</si>
  <si>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</si>
  <si>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</si>
  <si>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</si>
  <si>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</si>
  <si>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</si>
  <si>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</si>
  <si>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</si>
  <si>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</si>
  <si>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</si>
  <si>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</si>
  <si>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</si>
  <si>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</si>
  <si>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</si>
  <si>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</si>
  <si>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</si>
  <si>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</si>
  <si>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</si>
  <si>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</si>
  <si>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</si>
  <si>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</si>
  <si>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</si>
  <si>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</si>
  <si>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</si>
  <si>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</si>
  <si>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</si>
  <si>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</si>
  <si>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</si>
  <si>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</si>
  <si>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</si>
  <si>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</si>
  <si>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</si>
  <si>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</si>
  <si>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</si>
  <si>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</si>
  <si>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</si>
  <si>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</si>
  <si>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</si>
  <si>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</si>
  <si>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</si>
  <si>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</si>
  <si>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</si>
  <si>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</si>
  <si>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</si>
  <si>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</si>
  <si>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</si>
  <si>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</si>
  <si>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</si>
  <si>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</si>
  <si>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</si>
  <si>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</si>
  <si>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</si>
  <si>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</si>
  <si>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</si>
  <si>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</si>
  <si>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</si>
  <si>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</si>
  <si>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</si>
  <si>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</si>
  <si>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</si>
  <si>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</si>
  <si>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</si>
  <si>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</si>
  <si>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</si>
  <si>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</si>
  <si>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</si>
  <si>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</si>
  <si>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</si>
  <si>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</si>
  <si>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</si>
  <si>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</si>
  <si>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</si>
  <si>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</si>
  <si>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</si>
  <si>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</si>
  <si>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</si>
  <si>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</si>
  <si>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</si>
  <si>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</si>
  <si>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</si>
  <si>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</si>
  <si>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</si>
  <si>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</si>
  <si>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</si>
  <si>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</si>
  <si>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</si>
  <si>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</si>
  <si>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</si>
  <si>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</si>
  <si>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</si>
  <si>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</si>
  <si>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</si>
  <si>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</si>
  <si>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</si>
  <si>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</si>
  <si>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</si>
  <si>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</si>
  <si>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</si>
  <si>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</si>
  <si>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</si>
  <si>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</si>
  <si>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</si>
  <si>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</si>
  <si>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</si>
  <si>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</si>
  <si>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</si>
  <si>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</si>
  <si>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</si>
  <si>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</si>
  <si>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</si>
  <si>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</si>
  <si>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</si>
  <si>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</si>
  <si>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</si>
  <si>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</si>
  <si>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</si>
  <si>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</si>
  <si>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</si>
  <si>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</si>
  <si>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</si>
  <si>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</si>
  <si>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</si>
  <si>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</si>
  <si>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</si>
  <si>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</si>
  <si>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</si>
  <si>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</si>
  <si>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</si>
  <si>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</si>
  <si>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</si>
  <si>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</si>
  <si>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</si>
  <si>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</si>
  <si>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</si>
  <si>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</si>
  <si>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</si>
  <si>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</si>
  <si>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</si>
  <si>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</si>
  <si>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</si>
  <si>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</si>
  <si>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</si>
  <si>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</si>
  <si>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</si>
  <si>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</si>
  <si>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</si>
  <si>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</si>
  <si>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</si>
  <si>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</si>
  <si>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</si>
  <si>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</si>
  <si>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</si>
  <si>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</si>
  <si>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</si>
  <si>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</si>
  <si>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</si>
  <si>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</si>
  <si>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</si>
  <si>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</si>
  <si>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</si>
  <si>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</si>
  <si>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</si>
  <si>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</si>
  <si>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</si>
  <si>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</si>
  <si>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</si>
  <si>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</si>
  <si>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</si>
  <si>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</si>
  <si>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</si>
  <si>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</si>
  <si>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</si>
  <si>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</si>
  <si>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</si>
  <si>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</si>
  <si>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</si>
  <si>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</si>
  <si>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</si>
  <si>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</si>
  <si>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</si>
  <si>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</si>
  <si>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</si>
  <si>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</si>
  <si>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</si>
  <si>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</si>
  <si>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</si>
  <si>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</si>
  <si>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</si>
  <si>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</si>
  <si>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</si>
  <si>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</si>
  <si>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</si>
  <si>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</si>
  <si>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</si>
  <si>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</si>
  <si>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</si>
  <si>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</si>
  <si>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</si>
  <si>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</si>
  <si>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</si>
  <si>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</si>
  <si>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</si>
  <si>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</si>
  <si>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</si>
  <si>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</si>
  <si>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</si>
  <si>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</si>
  <si>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</si>
  <si>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</si>
  <si>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</si>
  <si>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</si>
  <si>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</si>
  <si>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</si>
  <si>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</si>
  <si>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</si>
  <si>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</si>
  <si>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</si>
  <si>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</si>
  <si>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</si>
  <si>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</si>
  <si>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</si>
  <si>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</si>
  <si>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</si>
  <si>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</si>
  <si>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</si>
  <si>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</si>
  <si>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</si>
  <si>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</si>
  <si>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</si>
  <si>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</si>
  <si>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</si>
  <si>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</si>
  <si>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</si>
  <si>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</si>
  <si>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</si>
  <si>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</si>
  <si>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</si>
  <si>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</si>
  <si>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</si>
  <si>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</si>
  <si>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</si>
  <si>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</si>
  <si>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</si>
  <si>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</si>
  <si>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</si>
  <si>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</si>
  <si>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</si>
  <si>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</si>
  <si>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</si>
  <si>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</si>
  <si>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</si>
  <si>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</si>
  <si>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</si>
  <si>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</si>
  <si>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</si>
  <si>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</si>
  <si>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</si>
  <si>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</si>
  <si>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</si>
  <si>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</si>
  <si>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</si>
  <si>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</si>
  <si>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</si>
  <si>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</si>
  <si>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</si>
  <si>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</si>
  <si>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</si>
  <si>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</si>
  <si>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</si>
  <si>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</si>
  <si>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</si>
  <si>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</si>
  <si>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</si>
  <si>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</si>
  <si>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</si>
  <si>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</si>
  <si>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</si>
  <si>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</si>
  <si>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</si>
  <si>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</si>
  <si>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</si>
  <si>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</si>
  <si>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</si>
  <si>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</si>
  <si>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</si>
  <si>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</si>
  <si>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</si>
  <si>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</si>
  <si>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</si>
  <si>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</si>
  <si>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</si>
  <si>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</si>
  <si>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</si>
  <si>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</si>
  <si>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</si>
  <si>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</si>
  <si>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</si>
  <si>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</si>
  <si>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</si>
  <si>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</si>
  <si>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</si>
  <si>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</si>
  <si>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</si>
  <si>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</si>
  <si>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</si>
  <si>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</si>
  <si>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</si>
  <si>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</si>
  <si>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</si>
  <si>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</si>
  <si>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</si>
  <si>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</si>
  <si>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</si>
  <si>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</si>
  <si>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</si>
  <si>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</si>
  <si>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</si>
  <si>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</si>
  <si>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</si>
  <si>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</si>
  <si>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</si>
  <si>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</si>
  <si>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</si>
  <si>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</si>
  <si>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</si>
  <si>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</si>
  <si>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</si>
  <si>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</si>
  <si>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</si>
  <si>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</si>
  <si>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</si>
  <si>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</si>
  <si>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</si>
  <si>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</si>
  <si>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</si>
  <si>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</si>
  <si>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</si>
  <si>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</si>
  <si>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</si>
  <si>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</si>
  <si>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</si>
  <si>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</si>
  <si>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</si>
  <si>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</si>
  <si>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</si>
  <si>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</si>
  <si>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</si>
  <si>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</si>
  <si>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</si>
  <si>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</si>
  <si>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</si>
  <si>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</si>
  <si>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</si>
  <si>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</si>
  <si>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</si>
  <si>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</si>
  <si>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</si>
  <si>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</si>
  <si>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</si>
  <si>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</si>
  <si>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</si>
  <si>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</si>
  <si>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</si>
  <si>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</si>
  <si>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</si>
  <si>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</si>
  <si>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</si>
  <si>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</si>
  <si>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</si>
  <si>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</si>
  <si>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</si>
  <si>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</si>
  <si>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</si>
  <si>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</si>
  <si>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</si>
  <si>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</si>
  <si>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</si>
  <si>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</si>
  <si>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</si>
  <si>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</si>
  <si>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</si>
  <si>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</si>
  <si>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</si>
  <si>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</si>
  <si>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</si>
  <si>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</si>
  <si>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</si>
  <si>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</si>
  <si>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</si>
  <si>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</si>
  <si>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</si>
  <si>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</si>
  <si>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</si>
  <si>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</si>
  <si>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</si>
  <si>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</si>
  <si>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</si>
  <si>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</si>
  <si>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</si>
  <si>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</si>
  <si>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</si>
  <si>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</si>
  <si>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</si>
  <si>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</si>
  <si>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</si>
  <si>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</si>
  <si>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</si>
  <si>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</si>
  <si>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</si>
  <si>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</si>
  <si>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</si>
  <si>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</si>
  <si>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</si>
  <si>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</si>
  <si>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</si>
  <si>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</si>
  <si>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</si>
  <si>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</si>
  <si>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</si>
  <si>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</si>
  <si>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</si>
  <si>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</si>
  <si>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</si>
  <si>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</si>
  <si>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</si>
  <si>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</si>
  <si>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</si>
  <si>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</si>
  <si>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</si>
  <si>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</si>
  <si>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</si>
  <si>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</si>
  <si>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</si>
  <si>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</si>
  <si>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</si>
  <si>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</si>
  <si>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</si>
  <si>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</si>
  <si>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</si>
  <si>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</si>
  <si>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</si>
  <si>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</si>
  <si>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</si>
  <si>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</si>
  <si>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</si>
  <si>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</si>
  <si>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</si>
  <si>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</si>
  <si>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</si>
  <si>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</si>
  <si>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</si>
  <si>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</si>
  <si>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</si>
  <si>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</si>
  <si>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</si>
  <si>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</si>
  <si>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</si>
  <si>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</si>
  <si>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</si>
  <si>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</si>
  <si>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</si>
  <si>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</si>
  <si>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</si>
  <si>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</si>
  <si>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</si>
  <si>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</si>
  <si>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</si>
  <si>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</si>
  <si>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</si>
  <si>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</si>
  <si>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</si>
  <si>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</si>
  <si>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</si>
  <si>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</si>
  <si>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</si>
  <si>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</si>
  <si>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</si>
  <si>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</si>
  <si>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</si>
  <si>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</si>
  <si>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</si>
  <si>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</si>
  <si>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</si>
  <si>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</si>
  <si>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</si>
  <si>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</si>
  <si>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</si>
  <si>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</si>
  <si>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</si>
  <si>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</si>
  <si>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</si>
  <si>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</si>
  <si>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</si>
  <si>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</si>
  <si>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</si>
  <si>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</si>
  <si>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</si>
  <si>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</si>
  <si>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</si>
  <si>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</si>
  <si>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</si>
  <si>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</si>
  <si>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</si>
  <si>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</si>
  <si>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</si>
  <si>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</si>
  <si>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</si>
  <si>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</si>
  <si>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</si>
  <si>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</si>
  <si>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</si>
  <si>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</si>
  <si>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</si>
  <si>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</si>
  <si>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</si>
  <si>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</si>
  <si>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</si>
  <si>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</si>
  <si>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</si>
  <si>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</si>
  <si>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</si>
  <si>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</si>
  <si>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</si>
  <si>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</si>
  <si>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</si>
  <si>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</si>
  <si>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</si>
  <si>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</si>
  <si>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</si>
  <si>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</si>
  <si>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</si>
  <si>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</si>
  <si>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</si>
  <si>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</si>
  <si>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</si>
  <si>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</si>
  <si>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</si>
  <si>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</si>
  <si>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</si>
  <si>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</si>
  <si>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</si>
  <si>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</si>
  <si>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</si>
  <si>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</si>
  <si>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</si>
  <si>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</si>
  <si>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</si>
  <si>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</si>
  <si>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</si>
  <si>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</si>
  <si>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</si>
  <si>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</si>
  <si>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</si>
  <si>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</si>
  <si>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</si>
  <si>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</si>
  <si>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</si>
  <si>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</si>
  <si>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</si>
  <si>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</si>
  <si>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</si>
  <si>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</si>
  <si>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</si>
  <si>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</si>
  <si>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</si>
  <si>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</si>
  <si>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</si>
  <si>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</si>
  <si>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</si>
  <si>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</si>
  <si>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</si>
  <si>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</si>
  <si>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</si>
  <si>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</si>
  <si>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</si>
  <si>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</si>
  <si>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</si>
  <si>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</si>
  <si>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</si>
  <si>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</si>
  <si>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</si>
  <si>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</si>
  <si>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</si>
  <si>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</si>
  <si>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</si>
  <si>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</si>
  <si>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</si>
  <si>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</si>
  <si>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</si>
  <si>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</si>
  <si>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</si>
  <si>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</si>
  <si>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</si>
  <si>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</si>
  <si>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</si>
  <si>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</si>
  <si>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</si>
  <si>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</si>
  <si>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</si>
  <si>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</si>
  <si>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</si>
  <si>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</si>
  <si>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</si>
  <si>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</si>
  <si>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</si>
  <si>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</si>
  <si>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</si>
  <si>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</si>
  <si>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</si>
  <si>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</si>
  <si>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</si>
  <si>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</si>
  <si>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</si>
  <si>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</si>
  <si>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</si>
  <si>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</si>
  <si>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</si>
  <si>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</si>
  <si>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</si>
  <si>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</si>
  <si>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</si>
  <si>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</si>
  <si>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</si>
  <si>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</si>
  <si>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</si>
  <si>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</si>
  <si>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</si>
  <si>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</si>
  <si>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</si>
  <si>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</si>
  <si>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</si>
  <si>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</si>
  <si>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</si>
  <si>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</si>
  <si>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</si>
  <si>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</si>
  <si>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</si>
  <si>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</si>
  <si>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</si>
  <si>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</si>
  <si>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</si>
  <si>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</si>
  <si>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</si>
  <si>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</si>
  <si>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</si>
  <si>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</si>
  <si>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</si>
  <si>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</si>
  <si>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</si>
  <si>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</si>
  <si>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</si>
  <si>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</si>
  <si>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</si>
  <si>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</si>
  <si>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</si>
  <si>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</si>
  <si>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</si>
  <si>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</si>
  <si>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</si>
  <si>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</si>
  <si>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</si>
  <si>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</si>
  <si>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</si>
  <si>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</si>
  <si>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</si>
  <si>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</si>
  <si>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</si>
  <si>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</si>
  <si>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</si>
  <si>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</si>
  <si>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</si>
  <si>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</si>
  <si>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</si>
  <si>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</si>
  <si>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</si>
  <si>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</si>
  <si>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</si>
  <si>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</si>
  <si>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</si>
  <si>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</si>
  <si>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</si>
  <si>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</si>
  <si>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</si>
  <si>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</si>
  <si>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</si>
  <si>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</si>
  <si>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</si>
  <si>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</si>
  <si>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</si>
  <si>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</si>
  <si>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</si>
  <si>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</si>
  <si>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</si>
  <si>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</si>
  <si>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</si>
  <si>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</si>
  <si>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</si>
  <si>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</si>
  <si>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</si>
  <si>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</si>
  <si>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</si>
  <si>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</si>
  <si>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</si>
  <si>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</si>
  <si>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</si>
  <si>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</si>
  <si>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</si>
  <si>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</si>
  <si>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</si>
  <si>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</si>
  <si>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</si>
  <si>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</si>
  <si>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</si>
  <si>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</si>
  <si>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</si>
  <si>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</si>
  <si>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</si>
  <si>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</si>
  <si>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</si>
  <si>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</si>
  <si>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</si>
  <si>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</si>
  <si>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</si>
  <si>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</si>
  <si>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</si>
  <si>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</si>
  <si>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</si>
  <si>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</si>
  <si>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</si>
  <si>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</si>
  <si>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</si>
  <si>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</si>
  <si>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</si>
  <si>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</si>
  <si>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</si>
  <si>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</si>
  <si>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</si>
  <si>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</si>
  <si>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</si>
  <si>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</si>
  <si>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</si>
  <si>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</si>
  <si>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</si>
  <si>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</si>
  <si>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</si>
  <si>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</si>
  <si>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</si>
  <si>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</si>
  <si>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</si>
  <si>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</si>
  <si>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</si>
  <si>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</si>
  <si>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</si>
  <si>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</si>
  <si>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</si>
  <si>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</si>
  <si>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</si>
  <si>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</si>
  <si>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</si>
  <si>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</si>
  <si>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</si>
  <si>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</si>
  <si>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</si>
  <si>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</si>
  <si>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</si>
  <si>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</si>
  <si>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</si>
  <si>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</si>
  <si>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</si>
  <si>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</si>
  <si>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</si>
  <si>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</si>
  <si>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</si>
  <si>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</si>
  <si>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</si>
  <si>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</si>
  <si>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</si>
  <si>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</si>
  <si>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</si>
  <si>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</si>
  <si>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</si>
  <si>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</si>
  <si>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</si>
  <si>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</si>
  <si>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</si>
  <si>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</si>
  <si>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</si>
  <si>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</si>
  <si>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</si>
  <si>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</si>
  <si>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</si>
  <si>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</si>
  <si>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</si>
  <si>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</si>
  <si>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</si>
  <si>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</si>
  <si>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</si>
  <si>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</si>
  <si>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</si>
  <si>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</si>
  <si>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</si>
  <si>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</si>
  <si>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</si>
  <si>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</si>
  <si>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</si>
  <si>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</si>
  <si>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</si>
  <si>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</si>
  <si>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</si>
  <si>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</si>
  <si>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</si>
  <si>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</si>
  <si>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</si>
  <si>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</si>
  <si>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</si>
  <si>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</si>
  <si>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</si>
  <si>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</si>
  <si>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</si>
  <si>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</si>
  <si>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</si>
  <si>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</si>
  <si>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</si>
  <si>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</si>
  <si>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</si>
  <si>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</si>
  <si>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</si>
  <si>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</si>
  <si>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</si>
  <si>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</si>
  <si>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</si>
  <si>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</si>
  <si>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</si>
  <si>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</si>
  <si>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</si>
  <si>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</si>
  <si>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</si>
  <si>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</si>
  <si>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</si>
  <si>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</si>
  <si>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</si>
  <si>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</si>
  <si>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</si>
  <si>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</si>
  <si>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</si>
  <si>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</si>
  <si>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</si>
  <si>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</si>
  <si>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</si>
  <si>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</si>
  <si>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</si>
  <si>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</si>
  <si>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</si>
  <si>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</si>
  <si>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</si>
  <si>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</si>
  <si>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</si>
  <si>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</si>
  <si>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</si>
  <si>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</si>
  <si>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</si>
  <si>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</si>
  <si>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</si>
  <si>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</si>
  <si>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</si>
  <si>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</si>
  <si>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</si>
  <si>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</si>
  <si>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</si>
  <si>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</si>
  <si>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</si>
  <si>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</si>
  <si>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</si>
  <si>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</si>
  <si>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</si>
  <si>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</si>
  <si>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</si>
  <si>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</si>
  <si>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</si>
  <si>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</si>
  <si>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</si>
  <si>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</si>
  <si>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</si>
  <si>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</si>
  <si>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</si>
  <si>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</si>
  <si>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</si>
  <si>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</si>
  <si>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</si>
  <si>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</si>
  <si>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</si>
  <si>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</si>
  <si>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</si>
  <si>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</si>
  <si>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</si>
  <si>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</si>
  <si>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</si>
  <si>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</si>
  <si>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</si>
  <si>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</si>
  <si>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</si>
  <si>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</si>
  <si>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</si>
  <si>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</si>
  <si>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</si>
  <si>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</si>
  <si>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</si>
  <si>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</si>
  <si>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</si>
  <si>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</si>
  <si>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</si>
  <si>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</si>
  <si>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</si>
  <si>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</si>
  <si>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</si>
  <si>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</si>
  <si>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</si>
  <si>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</si>
  <si>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</si>
  <si>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</si>
  <si>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</si>
  <si>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</si>
  <si>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</si>
  <si>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</si>
  <si>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</si>
  <si>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</si>
  <si>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</si>
  <si>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</si>
  <si>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</si>
  <si>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</si>
  <si>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</si>
  <si>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</si>
  <si>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</si>
  <si>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</si>
  <si>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</si>
  <si>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</si>
  <si>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</si>
  <si>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</si>
  <si>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</si>
  <si>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</si>
  <si>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</si>
  <si>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</si>
  <si>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</si>
  <si>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</si>
  <si>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</si>
  <si>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</si>
  <si>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</si>
  <si>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</si>
  <si>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</si>
  <si>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</si>
  <si>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</si>
  <si>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</si>
  <si>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</si>
  <si>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</si>
  <si>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</si>
  <si>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</si>
  <si>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</si>
  <si>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</si>
  <si>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</si>
  <si>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</si>
  <si>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</si>
  <si>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</si>
  <si>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</si>
  <si>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</si>
  <si>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</si>
  <si>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</si>
  <si>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</si>
  <si>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</si>
  <si>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</si>
  <si>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</si>
  <si>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</si>
  <si>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</si>
  <si>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</si>
  <si>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</si>
  <si>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</si>
  <si>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</si>
  <si>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</si>
  <si>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</si>
  <si>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</si>
  <si>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</si>
  <si>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</si>
  <si>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</si>
  <si>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</si>
  <si>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</si>
  <si>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</si>
  <si>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</si>
  <si>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</si>
  <si>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</si>
  <si>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</si>
  <si>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</si>
  <si>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</si>
  <si>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</si>
  <si>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</si>
  <si>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</si>
  <si>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</si>
  <si>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</si>
  <si>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</si>
  <si>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</si>
  <si>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</si>
  <si>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</si>
  <si>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</si>
  <si>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</si>
  <si>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</si>
  <si>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</si>
  <si>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</si>
  <si>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</si>
  <si>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</si>
  <si>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</si>
  <si>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</si>
  <si>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</si>
  <si>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</si>
  <si>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</si>
  <si>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</si>
  <si>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</si>
  <si>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</si>
  <si>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</si>
  <si>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</si>
  <si>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</si>
  <si>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</si>
  <si>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</si>
  <si>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</si>
  <si>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</si>
  <si>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</si>
  <si>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</si>
  <si>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</si>
  <si>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</si>
  <si>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</si>
  <si>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</si>
  <si>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</si>
  <si>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</si>
  <si>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</si>
  <si>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</si>
  <si>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</si>
  <si>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</si>
  <si>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</si>
  <si>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</si>
  <si>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</si>
  <si>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</si>
  <si>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</si>
  <si>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</si>
  <si>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</si>
  <si>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</si>
  <si>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</si>
  <si>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</si>
  <si>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</si>
  <si>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</si>
  <si>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</si>
  <si>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</si>
  <si>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</si>
  <si>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</si>
  <si>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</si>
  <si>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</si>
  <si>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</si>
  <si>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</si>
  <si>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</si>
  <si>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</si>
  <si>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</si>
  <si>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</si>
  <si>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</si>
  <si>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</si>
  <si>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</si>
  <si>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</si>
  <si>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</si>
  <si>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</si>
  <si>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</si>
  <si>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</si>
  <si>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</si>
  <si>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</si>
  <si>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</si>
  <si>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</si>
  <si>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</si>
  <si>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</si>
  <si>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</si>
  <si>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</si>
  <si>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</si>
  <si>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</si>
  <si>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</si>
  <si>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</si>
  <si>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</si>
  <si>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</si>
  <si>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</si>
  <si>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</si>
  <si>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</si>
  <si>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</si>
  <si>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</si>
  <si>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</si>
  <si>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</si>
  <si>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</si>
  <si>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</si>
  <si>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</si>
  <si>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</si>
  <si>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</si>
  <si>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</si>
  <si>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</si>
  <si>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</si>
  <si>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</si>
  <si>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</si>
  <si>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</si>
  <si>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</si>
  <si>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</si>
  <si>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</si>
  <si>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</si>
  <si>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</si>
  <si>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</si>
  <si>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</si>
  <si>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</si>
  <si>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</si>
  <si>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</si>
  <si>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</si>
  <si>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</si>
  <si>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</si>
  <si>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</si>
  <si>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</si>
  <si>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</si>
  <si>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</si>
  <si>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</si>
  <si>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</si>
  <si>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</si>
  <si>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</si>
  <si>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</si>
  <si>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</si>
  <si>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</si>
  <si>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</si>
  <si>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</si>
  <si>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</si>
  <si>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</si>
  <si>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</si>
  <si>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</si>
  <si>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</si>
  <si>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</si>
  <si>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</si>
  <si>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</si>
  <si>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</si>
  <si>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</si>
  <si>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</si>
  <si>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</si>
  <si>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</si>
  <si>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</si>
  <si>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</si>
  <si>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</si>
  <si>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</si>
  <si>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</si>
  <si>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</si>
  <si>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</si>
  <si>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</si>
  <si>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</si>
  <si>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</si>
  <si>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</si>
  <si>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</si>
  <si>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</si>
  <si>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</si>
  <si>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</si>
  <si>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</si>
  <si>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</si>
  <si>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</si>
  <si>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</si>
  <si>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</si>
  <si>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</si>
  <si>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</si>
  <si>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</si>
  <si>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</si>
  <si>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</si>
  <si>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</si>
  <si>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</si>
  <si>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</si>
  <si>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</si>
  <si>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</si>
  <si>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</si>
  <si>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</si>
  <si>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</si>
  <si>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</si>
  <si>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</si>
  <si>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</si>
  <si>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</si>
  <si>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</si>
  <si>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</si>
  <si>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</si>
  <si>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</si>
  <si>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</si>
  <si>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</si>
  <si>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</si>
  <si>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</si>
  <si>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</si>
  <si>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</si>
  <si>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</si>
  <si>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</si>
  <si>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</si>
  <si>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</si>
  <si>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</si>
  <si>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</si>
  <si>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</si>
  <si>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</si>
  <si>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</si>
  <si>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</si>
  <si>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</si>
  <si>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</si>
  <si>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</si>
  <si>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</si>
  <si>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</si>
  <si>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</si>
  <si>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</si>
  <si>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</si>
  <si>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</si>
  <si>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</si>
  <si>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</si>
  <si>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</si>
  <si>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</si>
  <si>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</si>
  <si>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</si>
  <si>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</si>
  <si>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</si>
  <si>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</si>
  <si>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</si>
  <si>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</si>
  <si>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</si>
  <si>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</si>
  <si>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</si>
  <si>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</si>
  <si>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</si>
  <si>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</si>
  <si>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</si>
  <si>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</si>
  <si>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</si>
  <si>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</si>
  <si>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</si>
  <si>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</si>
  <si>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</si>
  <si>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</si>
  <si>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</si>
  <si>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</si>
  <si>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</si>
  <si>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</si>
  <si>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</si>
  <si>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</si>
  <si>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</si>
  <si>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</si>
  <si>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</si>
  <si>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</si>
  <si>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</si>
  <si>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</si>
  <si>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</si>
  <si>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</si>
  <si>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</si>
  <si>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</si>
  <si>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</si>
  <si>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</si>
  <si>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</si>
  <si>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</si>
  <si>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</si>
  <si>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</si>
  <si>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</si>
  <si>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</si>
  <si>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</si>
  <si>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</si>
  <si>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</si>
  <si>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</si>
  <si>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</si>
  <si>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</si>
  <si>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</si>
  <si>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</si>
  <si>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</si>
  <si>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</si>
  <si>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</si>
  <si>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</si>
  <si>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</si>
  <si>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</si>
  <si>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</si>
  <si>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</si>
  <si>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</si>
  <si>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</si>
  <si>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</si>
  <si>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</si>
  <si>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</si>
  <si>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</si>
  <si>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</si>
  <si>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</si>
  <si>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</si>
  <si>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</si>
  <si>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</si>
  <si>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</si>
  <si>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</si>
  <si>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</si>
  <si>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</si>
  <si>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</si>
  <si>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</si>
  <si>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</si>
  <si>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</si>
  <si>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</si>
  <si>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</si>
  <si>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</si>
  <si>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</si>
  <si>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</si>
  <si>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</si>
  <si>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</si>
  <si>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</si>
  <si>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</si>
  <si>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</si>
  <si>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</si>
  <si>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</si>
  <si>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</si>
  <si>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</si>
  <si>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</si>
  <si>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</si>
  <si>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</si>
  <si>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</si>
  <si>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</si>
  <si>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</si>
  <si>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</si>
  <si>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</si>
  <si>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</si>
  <si>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</si>
  <si>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</si>
  <si>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</si>
  <si>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</si>
  <si>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</si>
  <si>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</si>
  <si>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</si>
  <si>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</si>
  <si>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</si>
  <si>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</si>
  <si>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</si>
  <si>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</si>
  <si>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</si>
  <si>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</si>
  <si>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</si>
  <si>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</si>
  <si>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</si>
  <si>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</si>
  <si>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</si>
  <si>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</si>
  <si>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</si>
  <si>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</si>
  <si>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</si>
  <si>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</si>
  <si>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</si>
  <si>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</si>
  <si>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</si>
  <si>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</si>
  <si>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</si>
  <si>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</si>
  <si>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</si>
  <si>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</si>
  <si>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</si>
  <si>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</si>
  <si>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</si>
  <si>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</si>
  <si>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</si>
  <si>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</si>
  <si>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</si>
  <si>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</si>
  <si>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</si>
  <si>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</si>
  <si>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</si>
  <si>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</si>
  <si>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</si>
  <si>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</si>
  <si>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</si>
  <si>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</si>
  <si>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</si>
  <si>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</si>
  <si>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</si>
  <si>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</si>
  <si>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</si>
  <si>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</si>
  <si>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</si>
  <si>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</si>
  <si>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</si>
  <si>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</si>
  <si>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</si>
  <si>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</si>
  <si>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</si>
  <si>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</si>
  <si>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</si>
  <si>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</si>
  <si>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</si>
  <si>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</si>
  <si>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</si>
  <si>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</si>
  <si>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</si>
  <si>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</si>
  <si>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</si>
  <si>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</si>
  <si>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</si>
  <si>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</si>
  <si>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</si>
  <si>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</si>
  <si>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</si>
  <si>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</si>
  <si>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</si>
  <si>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</si>
  <si>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</si>
  <si>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</si>
  <si>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</si>
  <si>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</si>
  <si>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</si>
  <si>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</si>
  <si>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</si>
  <si>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</si>
  <si>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</si>
  <si>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</si>
  <si>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</si>
  <si>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</si>
  <si>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</si>
  <si>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</si>
  <si>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</si>
  <si>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</si>
  <si>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</si>
  <si>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</si>
  <si>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</si>
  <si>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</si>
  <si>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</si>
  <si>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</si>
  <si>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</si>
  <si>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</si>
  <si>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</si>
  <si>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</si>
  <si>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</si>
  <si>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</si>
  <si>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</si>
  <si>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</si>
  <si>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</si>
  <si>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</si>
  <si>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</si>
  <si>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</si>
  <si>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</si>
  <si>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</si>
  <si>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</si>
  <si>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</si>
  <si>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</si>
  <si>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</si>
  <si>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</si>
  <si>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</si>
  <si>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</si>
  <si>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</si>
  <si>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</si>
  <si>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</si>
  <si>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</si>
  <si>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</si>
  <si>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</si>
  <si>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</si>
  <si>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</si>
  <si>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</si>
  <si>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</si>
  <si>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</si>
  <si>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</si>
  <si>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</si>
  <si>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</si>
  <si>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</si>
  <si>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</si>
  <si>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</si>
  <si>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</si>
  <si>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</si>
  <si>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</si>
  <si>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</si>
  <si>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</si>
  <si>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</si>
  <si>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</si>
  <si>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</si>
  <si>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</si>
  <si>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</si>
  <si>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</si>
  <si>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</si>
  <si>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</si>
  <si>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</si>
  <si>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</si>
  <si>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</si>
  <si>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</si>
  <si>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</si>
  <si>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</si>
  <si>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</si>
  <si>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</si>
  <si>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</si>
  <si>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</si>
  <si>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</si>
  <si>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</si>
  <si>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</si>
  <si>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</si>
  <si>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</si>
  <si>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</si>
  <si>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</si>
  <si>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</si>
  <si>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</si>
  <si>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</si>
  <si>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</si>
  <si>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</si>
  <si>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</si>
  <si>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</si>
  <si>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</si>
  <si>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</si>
  <si>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</si>
  <si>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</si>
  <si>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</si>
  <si>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</si>
  <si>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</si>
  <si>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</si>
  <si>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</si>
  <si>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</si>
  <si>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</si>
  <si>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</si>
  <si>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</si>
  <si>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</si>
  <si>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</si>
  <si>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</si>
  <si>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</si>
  <si>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</si>
  <si>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</si>
  <si>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</si>
  <si>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</si>
  <si>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</si>
  <si>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</si>
  <si>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</si>
  <si>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</si>
  <si>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</si>
  <si>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</si>
  <si>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</si>
  <si>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</si>
  <si>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</si>
  <si>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</si>
  <si>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</si>
  <si>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</si>
  <si>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</si>
  <si>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</si>
  <si>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</si>
  <si>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</si>
  <si>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</si>
  <si>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</si>
  <si>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</si>
  <si>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</si>
  <si>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</si>
  <si>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</si>
  <si>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</si>
  <si>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</si>
  <si>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</si>
  <si>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</si>
  <si>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</si>
  <si>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</si>
  <si>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</si>
  <si>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</si>
  <si>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</si>
  <si>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</si>
  <si>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</si>
  <si>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</si>
  <si>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</si>
  <si>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</si>
  <si>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</si>
  <si>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</si>
  <si>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</si>
  <si>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</si>
  <si>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</si>
  <si>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</si>
  <si>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</si>
  <si>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</si>
  <si>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</si>
  <si>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</si>
  <si>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</si>
  <si>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</si>
  <si>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</si>
  <si>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</si>
  <si>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</si>
  <si>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</si>
  <si>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</si>
  <si>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</si>
  <si>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</si>
  <si>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</si>
  <si>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</si>
  <si>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</si>
  <si>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</si>
  <si>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</si>
  <si>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</si>
  <si>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</si>
  <si>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</si>
  <si>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</si>
  <si>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</si>
  <si>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</si>
  <si>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</si>
  <si>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</si>
  <si>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</si>
  <si>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</si>
  <si>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</si>
  <si>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</si>
  <si>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</si>
  <si>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</si>
  <si>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</si>
  <si>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</si>
  <si>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</si>
  <si>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</si>
  <si>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</si>
  <si>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</si>
  <si>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</si>
  <si>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</si>
  <si>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</si>
  <si>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</si>
  <si>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</si>
  <si>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</si>
  <si>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</si>
  <si>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</si>
  <si>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</si>
  <si>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</si>
  <si>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</si>
  <si>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</si>
  <si>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</si>
  <si>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</si>
  <si>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</si>
  <si>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</si>
  <si>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</si>
  <si>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</si>
  <si>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</si>
  <si>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</si>
  <si>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</si>
  <si>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</si>
  <si>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</si>
  <si>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</si>
  <si>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</si>
  <si>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</si>
  <si>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</si>
  <si>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</si>
  <si>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</si>
  <si>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</si>
  <si>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</si>
  <si>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</si>
  <si>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</si>
  <si>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</si>
  <si>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</si>
  <si>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</si>
  <si>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</si>
  <si>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</si>
  <si>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</si>
  <si>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</si>
  <si>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</si>
  <si>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</si>
  <si>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</si>
  <si>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</si>
  <si>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</si>
  <si>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</si>
  <si>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</si>
  <si>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</si>
  <si>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</si>
  <si>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</si>
  <si>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</si>
  <si>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</si>
  <si>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</si>
  <si>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</si>
  <si>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</si>
  <si>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</si>
  <si>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</si>
  <si>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</si>
  <si>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</si>
  <si>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</si>
  <si>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</si>
  <si>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</si>
  <si>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</si>
  <si>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</si>
  <si>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</si>
  <si>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</si>
  <si>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</si>
  <si>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</si>
  <si>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</si>
  <si>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</si>
  <si>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</si>
  <si>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</si>
  <si>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</si>
  <si>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</si>
  <si>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</si>
  <si>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</si>
  <si>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</si>
  <si>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</si>
  <si>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</si>
  <si>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</si>
  <si>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</si>
  <si>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</si>
  <si>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</si>
  <si>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</si>
  <si>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</si>
  <si>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</si>
  <si>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</si>
  <si>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</si>
  <si>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</si>
  <si>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</si>
  <si>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</si>
  <si>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</si>
  <si>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</si>
  <si>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</si>
  <si>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</si>
  <si>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</si>
  <si>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</si>
  <si>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</si>
  <si>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</si>
  <si>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</si>
  <si>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</si>
  <si>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</si>
  <si>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</si>
  <si>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</si>
  <si>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</si>
  <si>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</si>
  <si>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</si>
  <si>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</si>
  <si>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</si>
  <si>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</si>
  <si>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</si>
  <si>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</si>
  <si>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</si>
  <si>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</si>
  <si>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</si>
  <si>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</si>
  <si>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</si>
  <si>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</si>
  <si>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</si>
  <si>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</si>
  <si>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</si>
  <si>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</si>
  <si>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</si>
  <si>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</si>
  <si>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</si>
  <si>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</si>
  <si>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</si>
  <si>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</si>
  <si>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</si>
  <si>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</si>
  <si>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</si>
  <si>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</si>
  <si>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</si>
  <si>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</si>
  <si>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</si>
  <si>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</si>
  <si>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</si>
  <si>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</si>
  <si>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</si>
  <si>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</si>
  <si>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</si>
  <si>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</si>
  <si>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</si>
  <si>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</si>
  <si>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</si>
  <si>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</si>
  <si>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</si>
  <si>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</si>
  <si>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</si>
  <si>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</si>
  <si>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</si>
  <si>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</si>
  <si>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</si>
  <si>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</si>
  <si>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</si>
  <si>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</si>
  <si>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</si>
  <si>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</si>
  <si>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</si>
  <si>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</si>
  <si>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</si>
  <si>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</si>
  <si>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</si>
  <si>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</si>
  <si>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</si>
  <si>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</si>
  <si>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</si>
  <si>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</si>
  <si>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</si>
  <si>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</si>
  <si>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</si>
  <si>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</si>
  <si>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</si>
  <si>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</si>
  <si>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</si>
  <si>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</si>
  <si>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</si>
  <si>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</si>
  <si>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</si>
  <si>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</si>
  <si>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</si>
  <si>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</si>
  <si>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</si>
  <si>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</si>
  <si>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</si>
  <si>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</si>
  <si>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</si>
  <si>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</si>
  <si>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</si>
  <si>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</si>
  <si>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</si>
  <si>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</si>
  <si>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</si>
  <si>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</si>
  <si>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</si>
  <si>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</si>
  <si>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</si>
  <si>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</si>
  <si>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</si>
  <si>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</si>
  <si>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</si>
  <si>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</si>
  <si>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</si>
  <si>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</si>
  <si>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</si>
  <si>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</si>
  <si>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</si>
  <si>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</si>
  <si>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</si>
  <si>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</si>
  <si>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</si>
  <si>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</si>
  <si>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</si>
  <si>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</si>
  <si>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</si>
  <si>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</si>
  <si>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</si>
  <si>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</si>
  <si>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</si>
  <si>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</si>
  <si>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</si>
  <si>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</si>
  <si>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</si>
  <si>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</si>
  <si>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</si>
  <si>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</si>
  <si>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</si>
  <si>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</si>
  <si>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</si>
  <si>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</si>
  <si>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</si>
  <si>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</si>
  <si>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</si>
  <si>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</si>
  <si>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</si>
  <si>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</si>
  <si>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</si>
  <si>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</si>
  <si>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</si>
  <si>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</si>
  <si>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</si>
  <si>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</si>
  <si>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</si>
  <si>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</si>
  <si>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</si>
  <si>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</si>
  <si>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</si>
  <si>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</si>
  <si>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</si>
  <si>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</si>
  <si>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</si>
  <si>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</si>
  <si>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</si>
  <si>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</si>
  <si>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</si>
  <si>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</si>
  <si>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</si>
  <si>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</si>
  <si>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</si>
  <si>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</si>
  <si>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</si>
  <si>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</si>
  <si>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</si>
  <si>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</si>
  <si>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</si>
  <si>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</si>
  <si>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</si>
  <si>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</si>
  <si>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</si>
  <si>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</si>
  <si>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</si>
  <si>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</si>
  <si>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</si>
  <si>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</si>
  <si>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</si>
  <si>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</si>
  <si>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</si>
  <si>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</si>
  <si>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</si>
  <si>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</si>
  <si>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</si>
  <si>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</si>
  <si>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</si>
  <si>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</si>
  <si>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</si>
  <si>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</si>
  <si>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</si>
  <si>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</si>
  <si>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</si>
  <si>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</si>
  <si>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</si>
  <si>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</si>
  <si>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</si>
  <si>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</si>
  <si>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</si>
  <si>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</si>
  <si>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</si>
  <si>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</si>
  <si>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</si>
  <si>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</si>
  <si>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</si>
  <si>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</si>
  <si>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</si>
  <si>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</si>
  <si>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</si>
  <si>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</si>
  <si>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</si>
  <si>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</si>
  <si>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</si>
  <si>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</si>
  <si>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</si>
  <si>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</si>
  <si>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</si>
  <si>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</si>
  <si>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</si>
  <si>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</si>
  <si>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</si>
  <si>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</si>
  <si>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</si>
  <si>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</si>
  <si>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</si>
  <si>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</si>
  <si>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</si>
  <si>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</si>
  <si>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</si>
  <si>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</si>
  <si>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</si>
  <si>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</si>
  <si>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</si>
  <si>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</si>
  <si>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</si>
  <si>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</si>
  <si>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</si>
  <si>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</si>
  <si>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</si>
  <si>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</si>
  <si>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</si>
  <si>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</si>
  <si>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</si>
  <si>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</si>
  <si>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</si>
  <si>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</si>
  <si>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</si>
  <si>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</si>
  <si>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</si>
  <si>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</si>
  <si>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</si>
  <si>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</si>
  <si>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</si>
  <si>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</si>
  <si>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</si>
  <si>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</si>
  <si>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</si>
  <si>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</si>
  <si>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</si>
  <si>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</si>
  <si>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</si>
  <si>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</si>
  <si>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</si>
  <si>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</si>
  <si>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</si>
  <si>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</si>
  <si>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</si>
  <si>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</si>
  <si>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</si>
  <si>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</si>
  <si>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</si>
  <si>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</si>
  <si>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</si>
  <si>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</si>
  <si>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</si>
  <si>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</si>
  <si>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</si>
  <si>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</si>
  <si>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</si>
  <si>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</si>
  <si>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</si>
  <si>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</si>
  <si>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</si>
  <si>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</si>
  <si>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</si>
  <si>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</si>
  <si>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</si>
  <si>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</si>
  <si>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</si>
  <si>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</si>
  <si>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</si>
  <si>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</si>
  <si>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</si>
  <si>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</si>
  <si>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</si>
  <si>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</si>
  <si>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</si>
  <si>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</si>
  <si>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</si>
  <si>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</si>
  <si>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</si>
  <si>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</si>
  <si>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</si>
  <si>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</si>
  <si>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</si>
  <si>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</si>
  <si>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</si>
  <si>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</si>
  <si>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</si>
  <si>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</si>
  <si>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</si>
  <si>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</si>
  <si>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</si>
  <si>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</si>
  <si>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</si>
  <si>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</si>
  <si>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</si>
  <si>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</si>
  <si>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</si>
  <si>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</si>
  <si>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</si>
  <si>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</si>
  <si>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</si>
  <si>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</si>
  <si>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</si>
  <si>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</si>
  <si>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</si>
  <si>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</si>
  <si>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</si>
  <si>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</si>
  <si>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</si>
  <si>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</si>
  <si>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</si>
  <si>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</si>
  <si>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</si>
  <si>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</si>
  <si>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</si>
  <si>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</si>
  <si>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</si>
  <si>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</si>
  <si>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</si>
  <si>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</si>
  <si>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</si>
  <si>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</si>
  <si>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</si>
  <si>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</si>
  <si>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</si>
  <si>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</si>
  <si>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</si>
  <si>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</si>
  <si>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</si>
  <si>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</si>
  <si>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</si>
  <si>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</si>
  <si>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</si>
  <si>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</si>
  <si>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</si>
  <si>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</si>
  <si>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</si>
  <si>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</si>
  <si>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</si>
  <si>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</si>
  <si>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</si>
  <si>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</si>
  <si>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</si>
  <si>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</si>
  <si>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</si>
  <si>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</si>
  <si>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</si>
  <si>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</si>
  <si>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</si>
  <si>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</si>
  <si>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</si>
  <si>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</si>
  <si>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</si>
  <si>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</si>
  <si>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</si>
  <si>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</si>
  <si>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</si>
  <si>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</si>
  <si>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</si>
  <si>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</si>
  <si>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</si>
  <si>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</si>
  <si>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</si>
  <si>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</si>
  <si>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</si>
  <si>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</si>
  <si>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</si>
  <si>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</si>
  <si>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</si>
  <si>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</si>
  <si>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</si>
  <si>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</si>
  <si>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</si>
  <si>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</si>
  <si>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</si>
  <si>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</si>
  <si>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</si>
  <si>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</si>
  <si>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</si>
  <si>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</si>
  <si>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</si>
  <si>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</si>
  <si>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</si>
  <si>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</si>
  <si>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</si>
  <si>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</si>
  <si>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</si>
  <si>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</si>
  <si>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</si>
  <si>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</si>
  <si>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</si>
  <si>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</si>
  <si>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</si>
  <si>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</si>
  <si>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</si>
  <si>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</si>
  <si>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</si>
  <si>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</si>
  <si>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</si>
  <si>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</si>
  <si>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</si>
  <si>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</si>
  <si>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</si>
  <si>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</si>
  <si>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</si>
  <si>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</si>
  <si>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</si>
  <si>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</si>
  <si>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</si>
  <si>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</si>
  <si>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</si>
  <si>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</si>
  <si>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</si>
  <si>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</si>
  <si>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</si>
  <si>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</si>
  <si>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</si>
  <si>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</si>
  <si>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</si>
  <si>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</si>
  <si>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</si>
  <si>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</si>
  <si>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</si>
  <si>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</si>
  <si>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</si>
  <si>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</si>
  <si>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</si>
  <si>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</si>
  <si>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</si>
  <si>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</si>
  <si>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</si>
  <si>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</si>
  <si>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</si>
  <si>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</si>
  <si>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</si>
  <si>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</si>
  <si>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</si>
  <si>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</si>
  <si>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</si>
  <si>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</si>
  <si>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</si>
  <si>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</si>
  <si>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</si>
  <si>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</si>
  <si>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</si>
  <si>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</si>
  <si>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</si>
  <si>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</si>
  <si>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</si>
  <si>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</si>
  <si>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</si>
  <si>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</si>
  <si>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</si>
  <si>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</si>
  <si>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</si>
  <si>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</si>
  <si>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</si>
  <si>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</si>
  <si>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</si>
  <si>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</si>
  <si>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</si>
  <si>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</si>
  <si>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</si>
  <si>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</si>
  <si>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</si>
  <si>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</si>
  <si>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</si>
  <si>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</si>
  <si>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</si>
  <si>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</si>
  <si>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</si>
  <si>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</si>
  <si>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</si>
  <si>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</si>
  <si>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</si>
  <si>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</si>
  <si>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</si>
  <si>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</si>
  <si>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</si>
  <si>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</si>
  <si>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</si>
  <si>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</si>
  <si>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</si>
  <si>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</si>
  <si>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</si>
  <si>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</si>
  <si>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</si>
  <si>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</si>
  <si>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</si>
  <si>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</si>
  <si>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</si>
  <si>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</si>
  <si>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</si>
  <si>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</si>
  <si>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</si>
  <si>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</si>
  <si>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</si>
  <si>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</si>
  <si>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</si>
  <si>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</si>
  <si>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</si>
  <si>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</si>
  <si>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</si>
  <si>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</si>
  <si>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</si>
  <si>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</si>
  <si>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</si>
  <si>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</si>
  <si>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</si>
  <si>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</si>
  <si>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</si>
  <si>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</si>
  <si>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</si>
  <si>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</si>
  <si>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</si>
  <si>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</si>
  <si>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</si>
  <si>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</si>
  <si>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</si>
  <si>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</si>
  <si>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</si>
  <si>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</si>
  <si>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</si>
  <si>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</si>
  <si>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</si>
  <si>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</si>
  <si>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</si>
  <si>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</si>
  <si>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</si>
  <si>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</si>
  <si>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</si>
  <si>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</si>
  <si>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</si>
  <si>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</si>
  <si>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</si>
  <si>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</si>
  <si>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</si>
  <si>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</si>
  <si>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</si>
  <si>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</si>
  <si>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</si>
  <si>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</si>
  <si>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</si>
  <si>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</si>
  <si>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</si>
  <si>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</si>
  <si>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</si>
  <si>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</si>
  <si>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</si>
  <si>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</si>
  <si>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</si>
  <si>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</si>
  <si>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</si>
  <si>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</si>
  <si>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</si>
  <si>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</si>
  <si>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</si>
  <si>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</si>
  <si>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</si>
  <si>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</si>
  <si>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</si>
  <si>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</si>
  <si>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</si>
  <si>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</si>
  <si>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</si>
  <si>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</si>
  <si>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</si>
  <si>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</si>
  <si>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</si>
  <si>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</si>
  <si>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</si>
  <si>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</si>
  <si>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</si>
  <si>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</si>
  <si>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</si>
  <si>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</si>
  <si>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</si>
  <si>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</si>
  <si>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</si>
  <si>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</si>
  <si>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</si>
  <si>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</si>
  <si>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</si>
  <si>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</si>
  <si>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</si>
  <si>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</si>
  <si>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</si>
  <si>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</si>
  <si>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</si>
  <si>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</si>
  <si>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</si>
  <si>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</si>
  <si>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</si>
  <si>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</si>
  <si>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</si>
  <si>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</si>
  <si>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</si>
  <si>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</si>
  <si>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</si>
  <si>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</si>
  <si>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</si>
  <si>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</si>
  <si>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</si>
  <si>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</si>
  <si>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</si>
  <si>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</si>
  <si>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</si>
  <si>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</si>
  <si>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</si>
  <si>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</si>
  <si>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</si>
  <si>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</si>
  <si>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</si>
  <si>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</si>
  <si>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</si>
  <si>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</si>
  <si>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</si>
  <si>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</si>
  <si>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</si>
  <si>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</si>
  <si>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</si>
  <si>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</si>
  <si>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</si>
  <si>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</si>
  <si>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</si>
  <si>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</si>
  <si>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</si>
  <si>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</si>
  <si>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</si>
  <si>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</si>
  <si>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</si>
  <si>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</si>
  <si>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</si>
  <si>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</si>
  <si>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</si>
  <si>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</si>
  <si>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</si>
  <si>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</si>
  <si>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</si>
  <si>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</si>
  <si>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</si>
  <si>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</si>
  <si>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</si>
  <si>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</si>
  <si>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</si>
  <si>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</si>
  <si>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</si>
  <si>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</si>
  <si>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</si>
  <si>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</si>
  <si>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</si>
  <si>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</si>
  <si>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</si>
  <si>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</si>
  <si>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</si>
  <si>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</si>
  <si>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</si>
  <si>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</si>
  <si>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</si>
  <si>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</si>
  <si>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</si>
  <si>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</si>
  <si>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</si>
  <si>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</si>
  <si>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</si>
  <si>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</si>
  <si>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</si>
  <si>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</si>
  <si>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</si>
  <si>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</si>
  <si>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</si>
  <si>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</si>
  <si>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</si>
  <si>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</si>
  <si>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</si>
  <si>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</si>
  <si>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</si>
  <si>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</si>
  <si>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</si>
  <si>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</si>
  <si>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</si>
  <si>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</si>
  <si>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</si>
  <si>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</si>
  <si>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</si>
  <si>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</si>
  <si>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</si>
  <si>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</si>
  <si>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</si>
  <si>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</si>
  <si>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</si>
  <si>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</si>
  <si>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</si>
  <si>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</si>
  <si>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</si>
  <si>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</si>
  <si>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</si>
  <si>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</si>
  <si>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</si>
  <si>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</si>
  <si>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</si>
  <si>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</si>
  <si>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</si>
  <si>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</si>
  <si>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</si>
  <si>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</si>
  <si>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</si>
  <si>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</si>
  <si>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</si>
  <si>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</si>
  <si>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</si>
  <si>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</si>
  <si>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</si>
  <si>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</si>
  <si>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</si>
  <si>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</si>
  <si>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</si>
  <si>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</si>
  <si>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</si>
  <si>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</si>
  <si>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</si>
  <si>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</si>
  <si>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</si>
  <si>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</si>
  <si>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</si>
  <si>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</si>
  <si>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</si>
  <si>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</si>
  <si>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</si>
  <si>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</si>
  <si>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</si>
  <si>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</si>
  <si>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</si>
  <si>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</si>
  <si>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</si>
  <si>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</si>
  <si>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</si>
  <si>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</si>
  <si>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</si>
  <si>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</si>
  <si>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</si>
  <si>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</si>
  <si>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</si>
  <si>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</si>
  <si>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</si>
  <si>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</si>
  <si>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</si>
  <si>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</si>
  <si>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</si>
  <si>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</si>
  <si>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</si>
  <si>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</si>
  <si>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</si>
  <si>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</si>
  <si>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</si>
  <si>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</si>
  <si>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</si>
  <si>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</si>
  <si>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</si>
  <si>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</si>
  <si>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</si>
  <si>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</si>
  <si>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</si>
  <si>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</si>
  <si>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</si>
  <si>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</si>
  <si>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</si>
  <si>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</si>
  <si>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</si>
  <si>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</si>
  <si>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</si>
  <si>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</si>
  <si>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</si>
  <si>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</si>
  <si>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</si>
  <si>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</si>
  <si>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</si>
  <si>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</si>
  <si>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</si>
  <si>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</si>
  <si>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</si>
  <si>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</si>
  <si>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</si>
  <si>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</si>
  <si>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</si>
  <si>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</si>
  <si>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</si>
  <si>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</si>
  <si>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</si>
  <si>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</si>
  <si>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</si>
  <si>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</si>
  <si>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</si>
  <si>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</si>
  <si>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</si>
  <si>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</si>
  <si>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</si>
  <si>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</si>
  <si>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</si>
  <si>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</si>
  <si>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</si>
  <si>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</si>
  <si>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</si>
  <si>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</si>
  <si>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</si>
  <si>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</si>
  <si>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</si>
  <si>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</si>
  <si>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</si>
  <si>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</si>
  <si>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</si>
  <si>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</si>
  <si>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</si>
  <si>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</si>
  <si>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</si>
  <si>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</si>
  <si>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</si>
  <si>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</si>
  <si>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</si>
  <si>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</si>
  <si>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</si>
  <si>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</si>
  <si>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</si>
  <si>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</si>
  <si>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</si>
  <si>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</si>
  <si>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</si>
  <si>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</si>
  <si>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</si>
  <si>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</si>
  <si>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</si>
  <si>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</si>
  <si>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</si>
  <si>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</si>
  <si>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</si>
  <si>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</si>
  <si>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</si>
  <si>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</si>
  <si>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</si>
  <si>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</si>
  <si>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</si>
  <si>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</si>
  <si>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</si>
  <si>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</si>
  <si>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</si>
  <si>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</si>
  <si>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</si>
  <si>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</si>
  <si>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</si>
  <si>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</si>
  <si>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</si>
  <si>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</si>
  <si>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</si>
  <si>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</si>
  <si>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</si>
  <si>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</si>
  <si>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</si>
  <si>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</si>
  <si>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</si>
  <si>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</si>
  <si>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</si>
  <si>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</si>
  <si>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</si>
  <si>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</si>
  <si>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</si>
  <si>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</si>
  <si>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</si>
  <si>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</si>
  <si>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</si>
  <si>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</si>
  <si>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</si>
  <si>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</si>
  <si>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</si>
  <si>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</si>
  <si>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</si>
  <si>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</si>
  <si>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</si>
  <si>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</si>
  <si>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</si>
  <si>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</si>
  <si>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</si>
  <si>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</si>
  <si>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</si>
  <si>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</si>
  <si>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</si>
  <si>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</si>
  <si>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</si>
  <si>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</si>
  <si>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</si>
  <si>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</si>
  <si>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</si>
  <si>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</si>
  <si>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</si>
  <si>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</si>
  <si>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</si>
  <si>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</si>
  <si>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</si>
  <si>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</si>
  <si>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</si>
  <si>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</si>
  <si>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</si>
  <si>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</si>
  <si>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</si>
  <si>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</si>
  <si>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</si>
  <si>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</si>
  <si>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</si>
  <si>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</si>
  <si>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</si>
  <si>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</si>
  <si>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</si>
  <si>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</si>
  <si>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</si>
  <si>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</si>
  <si>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</si>
  <si>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</si>
  <si>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</si>
  <si>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</si>
  <si>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</si>
  <si>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</si>
  <si>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</si>
  <si>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</si>
  <si>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</si>
  <si>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</si>
  <si>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</si>
  <si>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</si>
  <si>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</si>
  <si>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</si>
  <si>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</si>
  <si>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</si>
  <si>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</si>
  <si>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</si>
  <si>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</si>
  <si>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</si>
  <si>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</si>
  <si>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</si>
  <si>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</si>
  <si>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</si>
  <si>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</si>
  <si>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</si>
  <si>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</si>
  <si>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</si>
  <si>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</si>
  <si>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</si>
  <si>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</si>
  <si>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</si>
  <si>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</si>
  <si>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</si>
  <si>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</si>
  <si>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</si>
  <si>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</si>
  <si>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</si>
  <si>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</si>
  <si>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</si>
  <si>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</si>
  <si>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</si>
  <si>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</si>
  <si>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</si>
  <si>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</si>
  <si>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</si>
  <si>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</si>
  <si>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</si>
  <si>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</si>
  <si>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</si>
  <si>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</si>
  <si>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</si>
  <si>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</si>
  <si>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</si>
  <si>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</si>
  <si>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</si>
  <si>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</si>
  <si>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</si>
  <si>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</si>
  <si>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</si>
  <si>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</si>
  <si>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</si>
  <si>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</si>
  <si>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</si>
  <si>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</si>
  <si>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</si>
  <si>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</si>
  <si>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</si>
  <si>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</si>
  <si>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</si>
  <si>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</si>
  <si>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</si>
  <si>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</si>
  <si>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</si>
  <si>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</si>
  <si>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</si>
  <si>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</si>
  <si>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</si>
  <si>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</si>
  <si>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</si>
  <si>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</si>
  <si>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</si>
  <si>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</si>
  <si>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</si>
  <si>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</si>
  <si>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</si>
  <si>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</si>
  <si>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</si>
  <si>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</si>
  <si>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</si>
  <si>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</si>
  <si>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</si>
  <si>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</si>
  <si>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</si>
  <si>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</si>
  <si>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</si>
  <si>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</si>
  <si>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</si>
  <si>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</si>
  <si>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</si>
  <si>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</si>
  <si>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</si>
  <si>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</si>
  <si>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</si>
  <si>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</si>
  <si>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</si>
  <si>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</si>
  <si>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</si>
  <si>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</si>
  <si>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</si>
  <si>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</si>
  <si>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</si>
  <si>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</si>
  <si>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</si>
  <si>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</si>
  <si>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</si>
  <si>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</si>
  <si>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</si>
  <si>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</si>
  <si>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</si>
  <si>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</si>
  <si>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</si>
  <si>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</si>
  <si>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</si>
  <si>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</si>
  <si>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</si>
  <si>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</si>
  <si>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</si>
  <si>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</si>
  <si>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</si>
  <si>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</si>
  <si>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</si>
  <si>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</si>
  <si>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</si>
  <si>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</si>
  <si>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</si>
  <si>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</si>
  <si>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</si>
  <si>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</si>
  <si>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</si>
  <si>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</si>
  <si>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</si>
  <si>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</si>
  <si>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</si>
  <si>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</si>
  <si>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</si>
  <si>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</si>
  <si>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</si>
  <si>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</si>
  <si>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</si>
  <si>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</si>
  <si>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</si>
  <si>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</si>
  <si>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</si>
  <si>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</si>
  <si>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</si>
  <si>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</si>
  <si>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</si>
  <si>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</si>
  <si>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</si>
  <si>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</si>
  <si>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</si>
  <si>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</si>
  <si>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</si>
  <si>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</si>
  <si>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</si>
  <si>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</si>
  <si>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</si>
  <si>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</si>
  <si>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</si>
  <si>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</si>
  <si>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</si>
  <si>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</si>
  <si>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</si>
  <si>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</si>
  <si>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</si>
  <si>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</si>
  <si>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</si>
  <si>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</si>
  <si>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</si>
  <si>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</si>
  <si>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</si>
  <si>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</si>
  <si>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</si>
  <si>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</si>
  <si>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</si>
  <si>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</si>
  <si>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</si>
  <si>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</si>
  <si>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</si>
  <si>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</si>
  <si>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</si>
  <si>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</si>
  <si>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</si>
  <si>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</si>
  <si>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</si>
  <si>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</si>
  <si>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</si>
  <si>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</si>
  <si>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</si>
  <si>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</si>
  <si>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</si>
  <si>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</si>
  <si>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</si>
  <si>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</si>
  <si>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</si>
  <si>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</si>
  <si>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</si>
  <si>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</si>
  <si>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</si>
  <si>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</si>
  <si>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</si>
  <si>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</si>
  <si>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</si>
  <si>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</si>
  <si>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</si>
  <si>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</si>
  <si>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</si>
  <si>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</si>
  <si>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</si>
  <si>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</si>
  <si>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</si>
  <si>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</si>
  <si>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</si>
  <si>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</si>
  <si>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</si>
  <si>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</si>
  <si>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</si>
  <si>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</si>
  <si>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</si>
  <si>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</si>
  <si>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</si>
  <si>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</si>
  <si>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</si>
  <si>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</si>
  <si>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</si>
  <si>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</si>
  <si>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</si>
  <si>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</si>
  <si>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</si>
  <si>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</si>
  <si>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</si>
  <si>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</si>
  <si>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</si>
  <si>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</si>
  <si>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</si>
  <si>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</si>
  <si>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</si>
  <si>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</si>
  <si>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</si>
  <si>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</si>
  <si>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</si>
  <si>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</si>
  <si>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</si>
  <si>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</si>
  <si>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</si>
  <si>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</si>
  <si>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</si>
  <si>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</si>
  <si>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</si>
  <si>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</si>
  <si>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</si>
  <si>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</si>
  <si>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</si>
  <si>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</si>
  <si>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</si>
  <si>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</si>
  <si>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</si>
  <si>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</si>
  <si>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</si>
  <si>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</si>
  <si>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</si>
  <si>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</si>
  <si>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</si>
  <si>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</si>
  <si>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</si>
  <si>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</si>
  <si>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</si>
  <si>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</si>
  <si>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</si>
  <si>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</si>
  <si>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</si>
  <si>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</si>
  <si>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</si>
  <si>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</si>
  <si>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</si>
  <si>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</si>
  <si>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</si>
  <si>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</si>
  <si>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</si>
  <si>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</si>
  <si>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</si>
  <si>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</si>
  <si>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</si>
  <si>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</si>
  <si>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</si>
  <si>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</si>
  <si>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</si>
  <si>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</si>
  <si>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</si>
  <si>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</si>
  <si>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</si>
  <si>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</si>
  <si>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</si>
  <si>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</si>
  <si>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</si>
  <si>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</si>
  <si>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</si>
  <si>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</si>
  <si>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</si>
  <si>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</si>
  <si>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</si>
  <si>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</si>
  <si>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</si>
  <si>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</si>
  <si>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</si>
  <si>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</si>
  <si>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</si>
  <si>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</si>
  <si>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</si>
  <si>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</si>
  <si>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</si>
  <si>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</si>
  <si>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</si>
  <si>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</si>
  <si>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</si>
  <si>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</si>
  <si>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</si>
  <si>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</si>
  <si>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</si>
  <si>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</si>
  <si>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</si>
  <si>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</si>
  <si>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</si>
  <si>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</si>
  <si>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</si>
  <si>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</si>
  <si>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</si>
  <si>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</si>
  <si>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</si>
  <si>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</si>
  <si>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</si>
  <si>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</si>
  <si>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</si>
  <si>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</si>
  <si>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</si>
  <si>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</si>
  <si>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</si>
  <si>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</si>
  <si>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</si>
  <si>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</si>
  <si>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</si>
  <si>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</si>
  <si>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</si>
  <si>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</si>
  <si>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</si>
  <si>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</si>
  <si>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</si>
  <si>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</si>
  <si>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</si>
  <si>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</si>
  <si>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</si>
  <si>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</si>
  <si>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</si>
  <si>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</si>
  <si>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</si>
  <si>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</si>
  <si>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</si>
  <si>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</si>
  <si>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</si>
  <si>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</si>
  <si>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</si>
  <si>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</si>
  <si>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</si>
  <si>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</si>
  <si>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</si>
  <si>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</si>
  <si>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</si>
  <si>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</si>
  <si>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</si>
  <si>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</si>
  <si>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</si>
  <si>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</si>
  <si>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</si>
  <si>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</si>
  <si>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</si>
  <si>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</si>
  <si>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</si>
  <si>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</si>
  <si>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</si>
  <si>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</si>
  <si>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</si>
  <si>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</si>
  <si>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</si>
  <si>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</si>
  <si>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</si>
  <si>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</si>
  <si>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</si>
  <si>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</si>
  <si>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</si>
  <si>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</si>
  <si>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</si>
  <si>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</si>
  <si>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</si>
  <si>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</si>
  <si>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</si>
  <si>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</si>
  <si>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</si>
  <si>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</si>
  <si>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</si>
  <si>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</si>
  <si>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</si>
  <si>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</si>
  <si>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</si>
  <si>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</si>
  <si>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</si>
  <si>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</si>
  <si>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</si>
  <si>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</si>
  <si>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</si>
  <si>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</si>
  <si>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</si>
  <si>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</si>
  <si>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</si>
  <si>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</si>
  <si>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</si>
  <si>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</si>
  <si>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</si>
  <si>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</si>
  <si>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</si>
  <si>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</si>
  <si>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</si>
  <si>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</si>
  <si>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</si>
  <si>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</si>
  <si>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</si>
  <si>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</si>
  <si>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</si>
  <si>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</si>
  <si>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</si>
  <si>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</si>
  <si>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</si>
  <si>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</si>
  <si>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</si>
  <si>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</si>
  <si>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</si>
  <si>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</si>
  <si>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</si>
  <si>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</si>
  <si>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</si>
  <si>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</si>
  <si>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</si>
  <si>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</si>
  <si>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</si>
  <si>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</si>
  <si>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</si>
  <si>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</si>
  <si>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</si>
  <si>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</si>
  <si>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</si>
  <si>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</si>
  <si>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</si>
  <si>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</si>
  <si>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</si>
  <si>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</si>
  <si>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</si>
  <si>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</si>
  <si>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</si>
  <si>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</si>
  <si>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</si>
  <si>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</si>
  <si>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</si>
  <si>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</si>
  <si>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</si>
  <si>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</si>
  <si>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</si>
  <si>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</si>
  <si>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</si>
  <si>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</si>
  <si>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</si>
  <si>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</si>
  <si>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</si>
  <si>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</si>
  <si>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</si>
  <si>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</si>
  <si>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</si>
  <si>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</si>
  <si>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</si>
  <si>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</si>
  <si>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</si>
  <si>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</si>
  <si>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</si>
  <si>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</si>
  <si>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</si>
  <si>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</si>
  <si>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</si>
  <si>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</si>
  <si>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</si>
  <si>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</si>
  <si>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</si>
  <si>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</si>
  <si>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</si>
  <si>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</si>
  <si>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</si>
  <si>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</si>
  <si>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</si>
  <si>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</si>
  <si>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</si>
  <si>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</si>
  <si>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</si>
  <si>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</si>
  <si>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</si>
  <si>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</si>
  <si>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</si>
  <si>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</si>
  <si>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</si>
  <si>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</si>
  <si>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</si>
  <si>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</si>
  <si>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</si>
  <si>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</si>
  <si>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</si>
  <si>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</si>
  <si>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</si>
  <si>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</si>
  <si>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</si>
  <si>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</si>
  <si>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</si>
  <si>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</si>
  <si>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</si>
  <si>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</si>
  <si>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</si>
  <si>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</si>
  <si>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</si>
  <si>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</si>
  <si>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</si>
  <si>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</si>
  <si>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</si>
  <si>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</si>
  <si>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</si>
  <si>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</si>
  <si>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</si>
  <si>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</si>
  <si>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</si>
  <si>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</si>
  <si>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</si>
  <si>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</si>
  <si>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</si>
  <si>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</si>
  <si>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</si>
  <si>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</si>
  <si>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</si>
  <si>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</si>
  <si>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</si>
  <si>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</si>
  <si>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</si>
  <si>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</si>
  <si>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</si>
  <si>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</si>
  <si>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</si>
  <si>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</si>
  <si>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</si>
  <si>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</si>
  <si>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</si>
  <si>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</si>
  <si>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</si>
  <si>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</si>
  <si>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</si>
  <si>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</si>
  <si>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</si>
  <si>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</si>
  <si>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</si>
  <si>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</si>
  <si>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</si>
  <si>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</si>
  <si>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</si>
  <si>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</si>
  <si>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</si>
  <si>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</si>
  <si>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</si>
  <si>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</si>
  <si>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</si>
  <si>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</si>
  <si>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</si>
  <si>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</si>
  <si>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</si>
  <si>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</si>
  <si>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</si>
  <si>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</si>
  <si>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</si>
  <si>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</si>
  <si>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</si>
  <si>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</si>
  <si>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</si>
  <si>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</si>
  <si>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</si>
  <si>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</si>
  <si>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</si>
  <si>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</si>
  <si>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</si>
  <si>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</si>
  <si>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</si>
  <si>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</si>
  <si>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</si>
  <si>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</si>
  <si>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</si>
  <si>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</si>
  <si>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</si>
  <si>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</si>
  <si>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</si>
  <si>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</si>
  <si>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</si>
  <si>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</si>
  <si>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</si>
  <si>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</si>
  <si>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</si>
  <si>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</si>
  <si>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</si>
  <si>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</si>
  <si>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</si>
  <si>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</si>
  <si>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</si>
  <si>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</si>
  <si>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</si>
  <si>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</si>
  <si>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</si>
  <si>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</si>
  <si>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</si>
  <si>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</si>
  <si>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</si>
  <si>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</si>
  <si>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</si>
  <si>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</si>
  <si>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</si>
  <si>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</si>
  <si>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</si>
  <si>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</si>
  <si>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</si>
  <si>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</si>
  <si>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</si>
  <si>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</si>
  <si>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</si>
  <si>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</si>
  <si>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</si>
  <si>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</si>
  <si>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</si>
  <si>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</si>
  <si>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</si>
  <si>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</si>
  <si>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</si>
  <si>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</si>
  <si>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</si>
  <si>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</si>
  <si>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</si>
  <si>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</si>
  <si>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</si>
  <si>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</si>
  <si>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</si>
  <si>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</si>
  <si>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</si>
  <si>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</si>
  <si>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</si>
  <si>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</si>
  <si>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</si>
  <si>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</si>
  <si>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</si>
  <si>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</si>
  <si>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</si>
  <si>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</si>
  <si>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</si>
  <si>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</si>
  <si>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</si>
  <si>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</si>
  <si>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</si>
  <si>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</si>
  <si>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</si>
  <si>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</si>
  <si>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</si>
  <si>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</si>
  <si>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</si>
  <si>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</si>
  <si>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</si>
  <si>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</si>
  <si>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</si>
  <si>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</si>
  <si>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</si>
  <si>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</si>
  <si>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</si>
  <si>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</si>
  <si>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</si>
  <si>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</si>
  <si>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</si>
  <si>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</si>
  <si>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</si>
  <si>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</si>
  <si>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</si>
  <si>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</si>
  <si>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</si>
  <si>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</si>
  <si>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</si>
  <si>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</si>
  <si>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</si>
  <si>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</si>
  <si>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</si>
  <si>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</si>
  <si>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</si>
  <si>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</si>
  <si>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</si>
  <si>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</si>
  <si>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</si>
  <si>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</si>
  <si>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</si>
  <si>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</si>
  <si>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</si>
  <si>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</si>
  <si>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</si>
  <si>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</si>
  <si>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</si>
  <si>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</si>
  <si>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</si>
  <si>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</si>
  <si>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</si>
  <si>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</si>
  <si>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</si>
  <si>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</si>
  <si>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</si>
  <si>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</si>
  <si>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</si>
  <si>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</si>
  <si>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</si>
  <si>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</si>
  <si>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</si>
  <si>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</si>
  <si>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</si>
  <si>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</si>
  <si>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</si>
  <si>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</si>
  <si>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</si>
  <si>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</si>
  <si>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</si>
  <si>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</si>
  <si>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</si>
  <si>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</si>
  <si>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</si>
  <si>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</si>
  <si>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</si>
  <si>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</si>
  <si>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</si>
  <si>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</si>
  <si>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</si>
  <si>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</si>
  <si>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</si>
  <si>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</si>
  <si>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</si>
  <si>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</si>
  <si>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</si>
  <si>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</si>
  <si>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</si>
  <si>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</si>
  <si>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</si>
  <si>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</si>
  <si>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</si>
  <si>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</si>
  <si>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</si>
  <si>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</si>
  <si>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</si>
  <si>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</si>
  <si>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</si>
  <si>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</si>
  <si>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</si>
  <si>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</si>
  <si>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</si>
  <si>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</si>
  <si>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</si>
  <si>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</si>
  <si>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</si>
  <si>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</si>
  <si>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</si>
  <si>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</si>
  <si>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</si>
  <si>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</si>
  <si>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</si>
  <si>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</si>
  <si>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</si>
  <si>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</si>
  <si>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</si>
  <si>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</si>
  <si>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</si>
  <si>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</si>
  <si>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</si>
  <si>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</si>
  <si>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</si>
  <si>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</si>
  <si>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</si>
  <si>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</si>
  <si>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</si>
  <si>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</si>
  <si>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</si>
  <si>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</si>
  <si>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</si>
  <si>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</si>
  <si>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</si>
  <si>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</si>
  <si>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</si>
  <si>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</si>
  <si>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</si>
  <si>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</si>
  <si>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</si>
  <si>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</si>
  <si>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</si>
  <si>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</si>
  <si>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</si>
  <si>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</si>
  <si>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</si>
  <si>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</si>
  <si>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</si>
  <si>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</si>
  <si>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</si>
  <si>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</si>
  <si>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</si>
  <si>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</si>
  <si>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</si>
  <si>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</si>
  <si>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</si>
  <si>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</si>
  <si>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</si>
  <si>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</si>
  <si>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</si>
  <si>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</si>
  <si>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</si>
  <si>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</si>
  <si>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</si>
  <si>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</si>
  <si>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</si>
  <si>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</si>
  <si>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</si>
  <si>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</si>
  <si>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</si>
  <si>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</si>
  <si>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</si>
  <si>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</si>
  <si>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</si>
  <si>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</si>
  <si>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</si>
  <si>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</si>
  <si>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</si>
  <si>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</si>
  <si>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</si>
  <si>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</si>
  <si>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</si>
  <si>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</si>
  <si>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</si>
  <si>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</si>
  <si>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</si>
  <si>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</si>
  <si>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</si>
  <si>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</si>
  <si>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</si>
  <si>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</si>
  <si>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</si>
  <si>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</si>
  <si>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</si>
  <si>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</si>
  <si>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</si>
  <si>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</si>
  <si>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</si>
  <si>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</si>
  <si>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</si>
  <si>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</si>
  <si>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</si>
  <si>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</si>
  <si>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</si>
  <si>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</si>
  <si>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</si>
  <si>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</si>
  <si>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</si>
  <si>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</si>
  <si>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</si>
  <si>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</si>
  <si>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</si>
  <si>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</si>
  <si>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</si>
  <si>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</si>
  <si>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</si>
  <si>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</si>
  <si>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</si>
  <si>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</si>
  <si>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</si>
  <si>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</si>
  <si>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</si>
  <si>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</si>
  <si>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</si>
  <si>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</si>
  <si>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</si>
  <si>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</si>
  <si>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</si>
  <si>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</si>
  <si>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</si>
  <si>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</si>
  <si>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</si>
  <si>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</si>
  <si>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</si>
  <si>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</si>
  <si>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</si>
  <si>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</si>
  <si>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</si>
  <si>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</si>
  <si>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</si>
  <si>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</si>
  <si>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</si>
  <si>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</si>
  <si>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</si>
  <si>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</si>
  <si>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</si>
  <si>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</si>
  <si>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</si>
  <si>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</si>
  <si>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</si>
  <si>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</si>
  <si>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</si>
  <si>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</si>
  <si>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</si>
  <si>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</si>
  <si>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</si>
  <si>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</si>
  <si>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</si>
  <si>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</si>
  <si>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</si>
  <si>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</si>
  <si>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</si>
  <si>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</si>
  <si>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</si>
  <si>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</si>
  <si>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</si>
  <si>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</si>
  <si>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</si>
  <si>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</si>
  <si>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</si>
  <si>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</si>
  <si>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</si>
  <si>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</si>
  <si>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</si>
  <si>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</si>
  <si>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</si>
  <si>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</si>
  <si>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</si>
  <si>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</si>
  <si>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</si>
  <si>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</si>
  <si>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</si>
  <si>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</si>
  <si>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</si>
  <si>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</si>
  <si>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</si>
  <si>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</si>
  <si>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</si>
  <si>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</si>
  <si>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</si>
  <si>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</si>
  <si>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</si>
  <si>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</si>
  <si>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</si>
  <si>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</si>
  <si>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</si>
  <si>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</si>
  <si>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</si>
  <si>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</si>
  <si>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</si>
  <si>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</si>
  <si>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</si>
  <si>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</si>
  <si>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</si>
  <si>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</si>
  <si>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</si>
  <si>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</si>
  <si>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</si>
  <si>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</si>
  <si>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</si>
  <si>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</si>
  <si>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</si>
  <si>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</si>
  <si>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</si>
  <si>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</si>
  <si>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</si>
  <si>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</si>
  <si>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</si>
  <si>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</si>
  <si>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</si>
  <si>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</si>
  <si>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</si>
  <si>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</si>
  <si>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</si>
  <si>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</si>
  <si>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</si>
  <si>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</si>
  <si>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</si>
  <si>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</si>
  <si>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</si>
  <si>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</si>
  <si>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</si>
  <si>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</si>
  <si>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</si>
  <si>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</si>
  <si>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</si>
  <si>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</si>
  <si>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</si>
  <si>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</si>
  <si>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</si>
  <si>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</si>
  <si>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</si>
  <si>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</si>
  <si>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</si>
  <si>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</si>
  <si>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</si>
  <si>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</si>
  <si>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</si>
  <si>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</si>
  <si>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</si>
  <si>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</si>
  <si>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</si>
  <si>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</si>
  <si>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</si>
  <si>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</si>
  <si>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</si>
  <si>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</si>
  <si>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</si>
  <si>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</si>
  <si>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</si>
  <si>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</si>
  <si>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</si>
  <si>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</si>
  <si>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</si>
  <si>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</si>
  <si>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</si>
  <si>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</si>
  <si>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</si>
  <si>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</si>
  <si>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</si>
  <si>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</si>
  <si>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</si>
  <si>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</si>
  <si>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</si>
  <si>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</si>
  <si>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</si>
  <si>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</si>
  <si>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</si>
  <si>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</si>
  <si>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</si>
  <si>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</si>
  <si>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</si>
  <si>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</si>
  <si>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</si>
  <si>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</si>
  <si>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</si>
  <si>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</si>
  <si>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</si>
  <si>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</si>
  <si>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</si>
  <si>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</si>
  <si>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</si>
  <si>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</si>
  <si>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</si>
  <si>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</si>
  <si>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</si>
  <si>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</si>
  <si>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</si>
  <si>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</si>
  <si>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</si>
  <si>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</si>
  <si>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</si>
  <si>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</si>
  <si>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</si>
  <si>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</si>
  <si>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</si>
  <si>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</si>
  <si>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</si>
  <si>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</si>
  <si>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</si>
  <si>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</si>
  <si>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</si>
  <si>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</si>
  <si>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</si>
  <si>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</si>
  <si>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</si>
  <si>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</si>
  <si>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</si>
  <si>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</si>
  <si>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</si>
  <si>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</si>
  <si>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</si>
  <si>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</si>
  <si>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</si>
  <si>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</si>
  <si>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</si>
  <si>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</si>
  <si>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</si>
  <si>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</si>
  <si>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</si>
  <si>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</si>
  <si>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</si>
  <si>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</si>
  <si>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</si>
  <si>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</si>
  <si>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</si>
  <si>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</si>
  <si>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</si>
  <si>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</si>
  <si>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</si>
  <si>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</si>
  <si>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</si>
  <si>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</si>
  <si>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</si>
  <si>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</si>
  <si>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</si>
  <si>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</si>
  <si>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</si>
  <si>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</si>
  <si>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</si>
  <si>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</si>
  <si>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</si>
  <si>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</si>
  <si>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</si>
  <si>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</si>
  <si>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</si>
  <si>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</si>
  <si>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</si>
  <si>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</si>
  <si>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</si>
  <si>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</si>
  <si>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</si>
  <si>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</si>
  <si>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</si>
  <si>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</si>
  <si>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</si>
  <si>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</si>
  <si>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</si>
  <si>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</si>
  <si>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</si>
  <si>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</si>
  <si>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</si>
  <si>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</si>
  <si>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</si>
  <si>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</si>
  <si>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</si>
  <si>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</si>
  <si>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</si>
  <si>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</si>
  <si>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</si>
  <si>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</si>
  <si>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</si>
  <si>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</si>
  <si>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</si>
  <si>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</si>
  <si>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</si>
  <si>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</si>
  <si>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</si>
  <si>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</si>
  <si>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</si>
  <si>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</si>
  <si>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</si>
  <si>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</si>
  <si>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</si>
  <si>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</si>
  <si>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</si>
  <si>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</si>
  <si>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</si>
  <si>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</si>
  <si>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</si>
  <si>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</si>
  <si>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</si>
  <si>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</si>
  <si>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</si>
  <si>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</si>
  <si>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</si>
  <si>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</si>
  <si>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</si>
  <si>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</si>
  <si>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</si>
  <si>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</si>
  <si>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</si>
  <si>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</si>
  <si>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</si>
  <si>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</si>
  <si>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</si>
  <si>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</si>
  <si>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</si>
  <si>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</si>
  <si>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</si>
  <si>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</si>
  <si>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</si>
  <si>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</si>
  <si>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</si>
  <si>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</si>
  <si>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</si>
  <si>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</si>
  <si>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</si>
  <si>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</si>
  <si>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</si>
  <si>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</si>
  <si>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</si>
  <si>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</si>
  <si>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</si>
  <si>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</si>
  <si>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</si>
  <si>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</si>
  <si>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</si>
  <si>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</si>
  <si>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</si>
  <si>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</si>
  <si>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</si>
  <si>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</si>
  <si>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</si>
  <si>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</si>
  <si>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</si>
  <si>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</si>
  <si>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</si>
  <si>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</si>
  <si>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</si>
  <si>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</si>
  <si>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</si>
  <si>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</si>
  <si>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</si>
  <si>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</si>
  <si>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</si>
  <si>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</si>
  <si>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</si>
  <si>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</si>
  <si>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</si>
  <si>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</si>
  <si>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</si>
  <si>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</si>
  <si>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</si>
  <si>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</si>
  <si>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</si>
  <si>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</si>
  <si>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</si>
  <si>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</si>
  <si>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</si>
  <si>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</si>
  <si>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</si>
  <si>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</si>
  <si>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</si>
  <si>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</si>
  <si>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</si>
  <si>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</si>
  <si>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</si>
  <si>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</si>
  <si>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</si>
  <si>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</si>
  <si>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</si>
  <si>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</si>
  <si>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</si>
  <si>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</si>
  <si>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</si>
  <si>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</si>
  <si>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</si>
  <si>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</si>
  <si>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</si>
  <si>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</si>
  <si>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</si>
  <si>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</si>
  <si>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</si>
  <si>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</si>
  <si>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</si>
  <si>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</si>
  <si>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</si>
  <si>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</si>
  <si>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</si>
  <si>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</si>
  <si>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</si>
  <si>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</si>
  <si>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</si>
  <si>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</si>
  <si>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</si>
  <si>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</si>
  <si>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</si>
  <si>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</si>
  <si>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</si>
  <si>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</si>
  <si>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</si>
  <si>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</si>
  <si>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</si>
  <si>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</si>
  <si>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</si>
  <si>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</si>
  <si>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</si>
  <si>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</si>
  <si>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</si>
  <si>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</si>
  <si>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</si>
  <si>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</si>
  <si>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</si>
  <si>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</si>
  <si>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</si>
  <si>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</si>
  <si>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</si>
  <si>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</si>
  <si>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</si>
  <si>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</si>
  <si>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</si>
  <si>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</si>
  <si>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</si>
  <si>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</si>
  <si>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</si>
  <si>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</si>
  <si>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</si>
  <si>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</si>
  <si>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</si>
  <si>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</si>
  <si>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</si>
  <si>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</si>
  <si>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</si>
  <si>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</si>
  <si>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</si>
  <si>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</si>
  <si>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</si>
  <si>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</si>
  <si>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</si>
  <si>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</si>
  <si>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</si>
  <si>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</si>
  <si>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</si>
  <si>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</si>
  <si>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</si>
  <si>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</si>
  <si>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</si>
  <si>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</si>
  <si>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</si>
  <si>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</si>
  <si>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</si>
  <si>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</si>
  <si>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</si>
  <si>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</si>
  <si>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</si>
  <si>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</si>
  <si>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</si>
  <si>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</si>
  <si>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</si>
  <si>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</si>
  <si>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</si>
  <si>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</si>
  <si>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</si>
  <si>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</si>
  <si>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</si>
  <si>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</si>
  <si>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</si>
  <si>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</si>
  <si>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</si>
  <si>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</si>
  <si>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</si>
  <si>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</si>
  <si>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</si>
  <si>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</si>
  <si>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</si>
  <si>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</si>
  <si>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</si>
  <si>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</si>
  <si>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</si>
  <si>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</si>
  <si>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</si>
  <si>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</si>
  <si>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</si>
  <si>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</si>
  <si>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</si>
  <si>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</si>
  <si>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</si>
  <si>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</si>
  <si>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</si>
  <si>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</si>
  <si>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</si>
  <si>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</si>
  <si>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</si>
  <si>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</si>
  <si>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</si>
  <si>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</si>
  <si>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</si>
  <si>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</si>
  <si>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</si>
  <si>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</si>
  <si>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</si>
  <si>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</si>
  <si>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</si>
  <si>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</si>
  <si>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</si>
  <si>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</si>
  <si>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</si>
  <si>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</si>
  <si>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</si>
  <si>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</si>
  <si>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</si>
  <si>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</si>
  <si>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</si>
  <si>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</si>
  <si>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</si>
  <si>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</si>
  <si>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</si>
  <si>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</si>
  <si>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</si>
  <si>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</si>
  <si>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</si>
  <si>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</si>
  <si>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</si>
  <si>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</si>
  <si>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</si>
  <si>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</si>
  <si>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</si>
  <si>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</si>
  <si>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</si>
  <si>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</si>
  <si>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</si>
  <si>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</si>
  <si>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</si>
  <si>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</si>
  <si>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</si>
  <si>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</si>
  <si>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</si>
  <si>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</si>
  <si>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</si>
  <si>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</si>
  <si>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</si>
  <si>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</si>
  <si>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</si>
  <si>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</si>
  <si>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</si>
  <si>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</si>
  <si>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</si>
  <si>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</si>
  <si>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</si>
  <si>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</si>
  <si>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</si>
  <si>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</si>
  <si>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</si>
  <si>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</si>
  <si>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</si>
  <si>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</si>
  <si>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</si>
  <si>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</si>
  <si>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</si>
  <si>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</si>
  <si>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</si>
  <si>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</si>
  <si>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</si>
  <si>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</si>
  <si>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</si>
  <si>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</si>
  <si>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</si>
  <si>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</si>
  <si>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</si>
  <si>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</si>
  <si>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</si>
  <si>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</si>
  <si>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</si>
  <si>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</si>
  <si>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</si>
  <si>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</si>
  <si>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</si>
  <si>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</si>
  <si>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</si>
  <si>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</si>
  <si>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</si>
  <si>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</si>
  <si>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</si>
  <si>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</si>
  <si>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</si>
  <si>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</si>
  <si>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</si>
  <si>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</si>
  <si>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</si>
  <si>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</si>
  <si>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</si>
  <si>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</si>
  <si>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</si>
  <si>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</si>
  <si>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</si>
  <si>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</si>
  <si>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</si>
  <si>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</si>
  <si>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</si>
  <si>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</si>
  <si>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</si>
  <si>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</si>
  <si>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</si>
  <si>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</si>
  <si>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</si>
  <si>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</si>
  <si>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</si>
  <si>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</si>
  <si>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</si>
  <si>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</si>
  <si>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</si>
  <si>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</si>
  <si>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</si>
  <si>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</si>
  <si>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</si>
  <si>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</si>
  <si>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</si>
  <si>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</si>
  <si>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</si>
  <si>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</si>
  <si>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</si>
  <si>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</si>
  <si>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</si>
  <si>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</si>
  <si>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</si>
  <si>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</si>
  <si>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</si>
  <si>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</si>
  <si>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</si>
  <si>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</si>
  <si>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</si>
  <si>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</si>
  <si>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</si>
  <si>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</si>
  <si>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</si>
  <si>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</si>
  <si>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</si>
  <si>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</si>
  <si>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</si>
  <si>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</si>
  <si>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</si>
  <si>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</si>
  <si>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</si>
  <si>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</si>
  <si>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</si>
  <si>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</si>
  <si>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</si>
  <si>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</si>
  <si>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</si>
  <si>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</si>
  <si>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</si>
  <si>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</si>
  <si>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</si>
  <si>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</si>
  <si>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</si>
  <si>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</si>
  <si>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</si>
  <si>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</si>
  <si>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</si>
  <si>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</si>
  <si>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</si>
  <si>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</si>
  <si>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</si>
  <si>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</si>
  <si>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</si>
  <si>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</si>
  <si>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</si>
  <si>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</si>
  <si>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</si>
  <si>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</si>
  <si>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</si>
  <si>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</si>
  <si>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</si>
  <si>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</si>
  <si>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</si>
  <si>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</si>
  <si>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</si>
  <si>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</si>
  <si>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</si>
  <si>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</si>
  <si>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</si>
  <si>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</si>
  <si>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</si>
  <si>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</si>
  <si>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</si>
  <si>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</si>
  <si>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</si>
  <si>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</si>
  <si>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</si>
  <si>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</si>
  <si>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</si>
  <si>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</si>
  <si>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</si>
  <si>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</si>
  <si>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</si>
  <si>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</si>
  <si>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</si>
  <si>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</si>
  <si>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</si>
  <si>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</si>
  <si>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</si>
  <si>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</si>
  <si>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</si>
  <si>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</si>
  <si>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</si>
  <si>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</si>
  <si>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</si>
  <si>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</si>
  <si>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</si>
  <si>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</si>
  <si>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</si>
  <si>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</si>
  <si>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</si>
  <si>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</si>
  <si>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</si>
  <si>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</si>
  <si>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</si>
  <si>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</si>
  <si>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</si>
  <si>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</si>
  <si>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</si>
  <si>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</si>
  <si>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</si>
  <si>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</si>
  <si>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</si>
  <si>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</si>
  <si>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</si>
  <si>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</si>
  <si>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</si>
  <si>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</si>
  <si>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</si>
  <si>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</si>
  <si>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</si>
  <si>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</si>
  <si>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</si>
  <si>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</si>
  <si>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</si>
  <si>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</si>
  <si>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</si>
  <si>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</si>
  <si>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</si>
  <si>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</si>
  <si>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</si>
  <si>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</si>
  <si>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</si>
  <si>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</si>
  <si>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</si>
  <si>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</si>
  <si>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</si>
  <si>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</si>
  <si>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</si>
  <si>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</si>
  <si>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</si>
  <si>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</si>
  <si>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</si>
  <si>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</si>
  <si>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</si>
  <si>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</si>
  <si>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</si>
  <si>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</si>
  <si>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</si>
  <si>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</si>
  <si>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</si>
  <si>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</si>
  <si>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</si>
  <si>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</si>
  <si>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</si>
  <si>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</si>
  <si>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</si>
  <si>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</si>
  <si>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</si>
  <si>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</si>
  <si>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</si>
  <si>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</si>
  <si>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</si>
  <si>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</si>
  <si>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</si>
  <si>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</si>
  <si>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</si>
  <si>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</si>
  <si>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</si>
  <si>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</si>
  <si>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</si>
  <si>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</si>
  <si>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</si>
  <si>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</si>
  <si>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</si>
  <si>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</si>
  <si>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</si>
  <si>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</si>
  <si>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</si>
  <si>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</si>
  <si>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</si>
  <si>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</si>
  <si>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</si>
  <si>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</si>
  <si>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</si>
  <si>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</si>
  <si>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</si>
  <si>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</si>
  <si>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</si>
  <si>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</si>
  <si>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</si>
  <si>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</si>
  <si>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</si>
  <si>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</si>
  <si>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</si>
  <si>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</si>
  <si>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</si>
  <si>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</si>
  <si>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</si>
  <si>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</si>
  <si>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</si>
  <si>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</si>
  <si>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</si>
  <si>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</si>
  <si>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</si>
  <si>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</si>
  <si>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</si>
  <si>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</si>
  <si>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</si>
  <si>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</si>
  <si>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</si>
  <si>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</si>
  <si>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</si>
  <si>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</si>
  <si>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</si>
  <si>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</si>
  <si>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</si>
  <si>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</si>
  <si>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</si>
  <si>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</si>
  <si>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</si>
  <si>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</si>
  <si>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</si>
  <si>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</si>
  <si>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</si>
  <si>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</si>
  <si>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</si>
  <si>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</si>
  <si>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</si>
  <si>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</si>
  <si>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</si>
  <si>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</si>
  <si>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</si>
  <si>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</si>
  <si>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</si>
  <si>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</si>
  <si>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</si>
  <si>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</si>
  <si>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</si>
  <si>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</si>
  <si>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</si>
  <si>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</si>
  <si>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</si>
  <si>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</si>
  <si>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</si>
  <si>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</si>
  <si>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</si>
  <si>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</si>
  <si>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</si>
  <si>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</si>
  <si>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</si>
  <si>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</si>
  <si>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</si>
  <si>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</si>
  <si>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</si>
  <si>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</si>
  <si>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</si>
  <si>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</si>
  <si>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</si>
  <si>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</si>
  <si>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</si>
  <si>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</si>
  <si>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</si>
  <si>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</si>
  <si>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</si>
  <si>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</si>
  <si>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</si>
  <si>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</si>
  <si>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</si>
  <si>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</si>
  <si>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</si>
  <si>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</si>
  <si>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</si>
  <si>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</si>
  <si>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</si>
  <si>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</si>
  <si>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</si>
  <si>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</si>
  <si>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</si>
  <si>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</si>
  <si>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</si>
  <si>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</si>
  <si>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</si>
  <si>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</si>
  <si>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</si>
  <si>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</si>
  <si>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</si>
  <si>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</si>
  <si>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</si>
  <si>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</si>
  <si>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</si>
  <si>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</si>
  <si>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</si>
  <si>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</si>
  <si>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</si>
  <si>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</si>
  <si>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</si>
  <si>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</si>
  <si>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</si>
  <si>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</si>
  <si>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</si>
  <si>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</si>
  <si>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</si>
  <si>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</si>
  <si>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</si>
  <si>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</si>
  <si>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</si>
  <si>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</si>
  <si>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</si>
  <si>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</si>
  <si>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</si>
  <si>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</si>
  <si>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</si>
  <si>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</si>
  <si>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</si>
  <si>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</si>
  <si>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</si>
  <si>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</si>
  <si>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</si>
  <si>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</si>
  <si>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</si>
  <si>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</si>
  <si>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</si>
  <si>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</si>
  <si>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</si>
  <si>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</si>
  <si>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</si>
  <si>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</si>
  <si>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</si>
  <si>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</si>
  <si>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</si>
  <si>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</si>
  <si>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</si>
  <si>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</si>
  <si>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</si>
  <si>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</si>
  <si>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</si>
  <si>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</si>
  <si>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</si>
  <si>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</si>
  <si>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</si>
  <si>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</si>
  <si>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</si>
  <si>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</si>
  <si>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</si>
  <si>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</si>
  <si>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</si>
  <si>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</si>
  <si>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</si>
  <si>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</si>
  <si>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</si>
  <si>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</si>
  <si>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</si>
  <si>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</si>
  <si>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</si>
  <si>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</si>
  <si>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</si>
  <si>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</si>
  <si>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</si>
  <si>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</si>
  <si>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</si>
  <si>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</si>
  <si>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</si>
  <si>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</si>
  <si>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</si>
  <si>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</si>
  <si>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</si>
  <si>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</si>
  <si>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</si>
  <si>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</si>
  <si>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</si>
  <si>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</si>
  <si>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</si>
  <si>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</si>
  <si>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</si>
  <si>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</si>
  <si>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</si>
  <si>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</si>
  <si>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</si>
  <si>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</si>
  <si>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</si>
  <si>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</si>
  <si>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</si>
  <si>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</si>
  <si>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</si>
  <si>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</si>
  <si>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</si>
  <si>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</si>
  <si>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</si>
  <si>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</si>
  <si>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</si>
  <si>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</si>
  <si>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</si>
  <si>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</si>
  <si>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</si>
  <si>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</si>
  <si>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</si>
  <si>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</si>
  <si>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</si>
  <si>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</si>
  <si>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</si>
  <si>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</si>
  <si>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</si>
  <si>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</si>
  <si>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</si>
  <si>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</si>
  <si>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</si>
  <si>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</si>
  <si>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</si>
  <si>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</si>
  <si>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</si>
  <si>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</si>
  <si>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</si>
  <si>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</si>
  <si>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</si>
  <si>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</si>
  <si>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</si>
  <si>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</si>
  <si>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</si>
  <si>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</si>
  <si>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</si>
  <si>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</si>
  <si>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</si>
  <si>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</si>
  <si>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</si>
  <si>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</si>
  <si>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</si>
  <si>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</si>
  <si>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</si>
  <si>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</si>
  <si>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</si>
  <si>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</si>
  <si>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</si>
  <si>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</si>
  <si>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</si>
  <si>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</si>
  <si>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</si>
  <si>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</si>
  <si>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</si>
  <si>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</si>
  <si>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</si>
  <si>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</si>
  <si>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</si>
  <si>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</si>
  <si>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</si>
  <si>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</si>
  <si>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</si>
  <si>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</si>
  <si>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</si>
  <si>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</si>
  <si>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</si>
  <si>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</si>
  <si>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</si>
  <si>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</si>
  <si>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</si>
  <si>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</si>
  <si>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</si>
  <si>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</si>
  <si>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</si>
  <si>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</si>
  <si>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</si>
  <si>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</si>
  <si>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</si>
  <si>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</si>
  <si>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</si>
  <si>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</si>
  <si>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</si>
  <si>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</si>
  <si>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</si>
  <si>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</si>
  <si>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</si>
  <si>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</si>
  <si>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</si>
  <si>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</si>
  <si>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</si>
  <si>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</si>
  <si>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</si>
  <si>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</si>
  <si>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</si>
  <si>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</si>
  <si>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</si>
  <si>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</si>
  <si>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</si>
  <si>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</si>
  <si>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</si>
  <si>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</si>
  <si>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</si>
  <si>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</si>
  <si>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</si>
  <si>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</si>
  <si>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</si>
  <si>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</si>
  <si>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</si>
  <si>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</si>
  <si>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</si>
  <si>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</si>
  <si>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</si>
  <si>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</si>
  <si>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</si>
  <si>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</si>
  <si>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</si>
  <si>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</si>
  <si>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</si>
  <si>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</si>
  <si>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</si>
  <si>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</si>
  <si>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</si>
  <si>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</si>
  <si>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</si>
  <si>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</si>
  <si>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</si>
  <si>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</si>
  <si>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</si>
  <si>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</si>
  <si>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</si>
  <si>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</si>
  <si>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</si>
  <si>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</si>
  <si>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</si>
  <si>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</si>
  <si>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</si>
  <si>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</si>
  <si>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</si>
  <si>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</si>
  <si>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</si>
  <si>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</si>
  <si>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</si>
  <si>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</si>
  <si>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</si>
  <si>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</si>
  <si>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</si>
  <si>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</si>
  <si>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</si>
  <si>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</si>
  <si>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</si>
  <si>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</si>
  <si>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</si>
  <si>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</si>
  <si>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</si>
  <si>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</si>
  <si>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</si>
  <si>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</si>
  <si>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</si>
  <si>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</si>
  <si>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</si>
  <si>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</si>
  <si>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</si>
  <si>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</si>
  <si>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</si>
  <si>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</si>
  <si>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</si>
  <si>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</si>
  <si>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</si>
  <si>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</si>
  <si>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</si>
  <si>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</si>
  <si>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</si>
  <si>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</si>
  <si>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</si>
  <si>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</si>
  <si>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</si>
  <si>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</si>
  <si>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</si>
  <si>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</si>
  <si>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</si>
  <si>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</si>
  <si>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</si>
  <si>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</si>
  <si>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</si>
  <si>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</si>
  <si>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</si>
  <si>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</si>
  <si>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</si>
  <si>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</si>
  <si>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</si>
  <si>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</si>
  <si>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</si>
  <si>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</si>
  <si>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</si>
  <si>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</si>
  <si>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</si>
  <si>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</si>
  <si>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</si>
  <si>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</si>
  <si>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</si>
  <si>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</si>
  <si>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</si>
  <si>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</si>
  <si>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</si>
  <si>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</si>
  <si>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</si>
  <si>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</si>
  <si>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</si>
  <si>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</si>
  <si>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</si>
  <si>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</si>
  <si>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</si>
  <si>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</si>
  <si>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</si>
  <si>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</si>
  <si>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</si>
  <si>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</si>
  <si>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</si>
  <si>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</si>
  <si>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</si>
  <si>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</si>
  <si>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</si>
  <si>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</si>
  <si>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</si>
  <si>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</si>
  <si>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</si>
  <si>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</si>
  <si>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</si>
  <si>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</si>
  <si>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</si>
  <si>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</si>
  <si>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</si>
  <si>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</si>
  <si>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</si>
  <si>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</si>
  <si>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</si>
  <si>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</si>
  <si>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</si>
  <si>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</si>
  <si>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</si>
  <si>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</si>
  <si>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</si>
  <si>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</si>
  <si>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</si>
  <si>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</si>
  <si>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</si>
  <si>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</si>
  <si>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</si>
  <si>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</si>
  <si>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</si>
  <si>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</si>
  <si>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</si>
  <si>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</si>
  <si>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</si>
  <si>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</si>
  <si>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</si>
  <si>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</si>
  <si>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</si>
  <si>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</si>
  <si>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</si>
  <si>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</si>
  <si>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</si>
  <si>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</si>
  <si>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</si>
  <si>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</si>
  <si>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</si>
  <si>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</si>
  <si>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</si>
  <si>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</si>
  <si>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</si>
  <si>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</si>
  <si>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</si>
  <si>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</si>
  <si>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</si>
  <si>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</si>
  <si>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</si>
  <si>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</si>
  <si>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</si>
  <si>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</si>
  <si>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</si>
  <si>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</si>
  <si>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</si>
  <si>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</si>
  <si>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</si>
  <si>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</si>
  <si>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</si>
  <si>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</si>
  <si>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</si>
  <si>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</si>
  <si>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</si>
  <si>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</si>
  <si>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</si>
  <si>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</si>
  <si>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</si>
  <si>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</si>
  <si>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</si>
  <si>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</si>
  <si>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</si>
  <si>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</si>
  <si>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</si>
  <si>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</si>
  <si>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</si>
  <si>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</si>
  <si>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</si>
  <si>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</si>
  <si>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</si>
  <si>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</si>
  <si>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</si>
  <si>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</si>
  <si>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</si>
  <si>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</si>
  <si>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</si>
  <si>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</si>
  <si>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</si>
  <si>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</si>
  <si>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</si>
  <si>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</si>
  <si>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</si>
  <si>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</si>
  <si>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</si>
  <si>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</si>
  <si>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</si>
  <si>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</si>
  <si>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</si>
  <si>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</si>
  <si>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</si>
  <si>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</si>
  <si>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</si>
  <si>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</si>
  <si>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</si>
  <si>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</si>
  <si>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</si>
  <si>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</si>
  <si>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</si>
  <si>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</si>
  <si>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</si>
  <si>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</si>
  <si>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</si>
  <si>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</si>
  <si>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</si>
  <si>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</si>
  <si>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</si>
  <si>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</si>
  <si>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</si>
  <si>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</si>
  <si>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</si>
  <si>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</si>
  <si>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</si>
  <si>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</si>
  <si>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</si>
  <si>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</si>
  <si>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</si>
  <si>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</si>
  <si>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</si>
  <si>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</si>
  <si>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</si>
  <si>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</si>
  <si>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</si>
  <si>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</si>
  <si>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</si>
  <si>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</si>
  <si>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</si>
  <si>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</si>
  <si>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</si>
  <si>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</si>
  <si>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</si>
  <si>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</si>
  <si>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</si>
  <si>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</si>
  <si>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</si>
  <si>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</si>
  <si>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</si>
  <si>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</si>
  <si>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</si>
  <si>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</si>
  <si>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</si>
  <si>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</si>
  <si>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</si>
  <si>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</si>
  <si>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</si>
  <si>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</si>
  <si>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</si>
  <si>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</si>
  <si>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</si>
  <si>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</si>
  <si>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</si>
  <si>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</si>
  <si>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</si>
  <si>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</si>
  <si>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</si>
  <si>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</si>
  <si>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</si>
  <si>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</si>
  <si>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</si>
  <si>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</si>
  <si>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</si>
  <si>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</si>
  <si>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</si>
  <si>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</si>
  <si>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</si>
  <si>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</si>
  <si>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</si>
  <si>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</si>
  <si>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</si>
  <si>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</si>
  <si>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</si>
  <si>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</si>
  <si>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</si>
  <si>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</si>
  <si>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</si>
  <si>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</si>
  <si>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</si>
  <si>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</si>
  <si>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</si>
  <si>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</si>
  <si>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</si>
  <si>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</si>
  <si>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</si>
  <si>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</si>
  <si>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</si>
  <si>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</si>
  <si>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</si>
  <si>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</si>
  <si>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</si>
  <si>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</si>
  <si>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</si>
  <si>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</si>
  <si>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</si>
  <si>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</si>
  <si>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</si>
  <si>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</si>
  <si>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</si>
  <si>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</si>
  <si>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</si>
  <si>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</si>
  <si>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</si>
  <si>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</si>
  <si>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</si>
  <si>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</si>
  <si>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</si>
  <si>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</si>
  <si>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</si>
  <si>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</si>
  <si>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</si>
  <si>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</si>
  <si>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</si>
  <si>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</si>
  <si>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</si>
  <si>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</si>
  <si>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</si>
  <si>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</si>
  <si>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</si>
  <si>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</si>
  <si>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</si>
  <si>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</si>
  <si>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</si>
  <si>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</si>
  <si>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</si>
  <si>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</si>
  <si>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</si>
  <si>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</si>
  <si>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</si>
  <si>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</si>
  <si>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</si>
  <si>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</si>
  <si>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</si>
  <si>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</si>
  <si>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</si>
  <si>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</si>
  <si>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</si>
  <si>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</si>
  <si>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</si>
  <si>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</si>
  <si>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</si>
  <si>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</si>
  <si>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</si>
  <si>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</si>
  <si>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</si>
  <si>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</si>
  <si>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</si>
  <si>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</si>
  <si>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</si>
  <si>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</si>
  <si>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</si>
  <si>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</si>
  <si>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</si>
  <si>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</si>
  <si>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</si>
  <si>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</si>
  <si>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</si>
  <si>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</si>
  <si>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</si>
  <si>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</si>
  <si>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</si>
  <si>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</si>
  <si>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</si>
  <si>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</si>
  <si>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</si>
  <si>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</si>
  <si>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</si>
  <si>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</si>
  <si>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</si>
  <si>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</si>
  <si>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</si>
  <si>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</si>
  <si>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</si>
  <si>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</si>
  <si>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</si>
  <si>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</si>
  <si>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</si>
  <si>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</si>
  <si>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</si>
  <si>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</si>
  <si>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</si>
  <si>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</si>
  <si>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</si>
  <si>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</si>
  <si>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</si>
  <si>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</si>
  <si>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</si>
  <si>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</si>
  <si>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</si>
  <si>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</si>
  <si>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</si>
  <si>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</si>
  <si>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</si>
  <si>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</si>
  <si>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</si>
  <si>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</si>
  <si>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</si>
  <si>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</si>
  <si>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</si>
  <si>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</si>
  <si>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</si>
  <si>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</si>
  <si>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</si>
  <si>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</si>
  <si>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</si>
  <si>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</si>
  <si>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</si>
  <si>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</si>
  <si>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</si>
  <si>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</si>
  <si>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</si>
  <si>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</si>
  <si>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</si>
  <si>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</si>
  <si>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</si>
  <si>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</si>
  <si>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</si>
  <si>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</si>
  <si>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</si>
  <si>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</si>
  <si>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</si>
  <si>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</si>
  <si>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</si>
  <si>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</si>
  <si>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</si>
  <si>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</si>
  <si>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</si>
  <si>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</si>
  <si>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</si>
  <si>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</si>
  <si>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</si>
  <si>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</si>
  <si>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</si>
  <si>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</si>
  <si>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</si>
  <si>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</si>
  <si>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</si>
  <si>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</si>
  <si>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</si>
  <si>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</si>
  <si>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</si>
  <si>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</si>
  <si>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</si>
  <si>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</si>
  <si>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</si>
  <si>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</si>
  <si>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</si>
  <si>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</si>
  <si>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</si>
  <si>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</si>
  <si>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</si>
  <si>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</si>
  <si>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</si>
  <si>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</si>
  <si>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</si>
  <si>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</si>
  <si>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</si>
  <si>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</si>
  <si>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</si>
  <si>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</si>
  <si>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</si>
  <si>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</si>
  <si>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</si>
  <si>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</si>
  <si>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</si>
  <si>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</si>
  <si>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</si>
  <si>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</si>
  <si>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</si>
  <si>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</si>
  <si>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</si>
  <si>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</si>
  <si>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</si>
  <si>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</si>
  <si>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</si>
  <si>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</si>
  <si>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</si>
  <si>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</si>
  <si>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</si>
  <si>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</si>
  <si>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</si>
  <si>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</si>
  <si>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</si>
  <si>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</si>
  <si>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</si>
  <si>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</si>
  <si>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</si>
  <si>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</si>
  <si>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</si>
  <si>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</si>
  <si>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</si>
  <si>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</si>
  <si>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</si>
  <si>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</si>
  <si>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</si>
  <si>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</si>
  <si>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</si>
  <si>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</si>
  <si>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</si>
  <si>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</si>
  <si>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</si>
  <si>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</si>
  <si>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</si>
  <si>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</si>
  <si>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</si>
  <si>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</si>
  <si>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</si>
  <si>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</si>
  <si>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</si>
  <si>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</si>
  <si>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</si>
  <si>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</si>
  <si>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</si>
  <si>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</si>
  <si>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</si>
  <si>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</si>
  <si>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</si>
  <si>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</si>
  <si>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</si>
  <si>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</si>
  <si>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</si>
  <si>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</si>
  <si>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</si>
  <si>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</si>
  <si>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</si>
  <si>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</si>
  <si>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</si>
  <si>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</si>
  <si>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</si>
  <si>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</si>
  <si>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</si>
  <si>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</si>
  <si>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</si>
  <si>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</si>
  <si>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</si>
  <si>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</si>
  <si>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</si>
  <si>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</si>
  <si>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</si>
  <si>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</si>
  <si>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</si>
  <si>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</si>
  <si>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</si>
  <si>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</si>
  <si>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</si>
  <si>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</si>
  <si>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</si>
  <si>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</si>
  <si>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</si>
  <si>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</si>
  <si>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</si>
  <si>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</si>
  <si>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</si>
  <si>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</si>
  <si>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</si>
  <si>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</si>
  <si>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</si>
  <si>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</si>
  <si>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</si>
  <si>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</si>
  <si>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</si>
  <si>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</si>
  <si>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</si>
  <si>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</si>
  <si>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</si>
  <si>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</si>
  <si>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</si>
  <si>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</si>
  <si>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</si>
  <si>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</si>
  <si>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</si>
  <si>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</si>
  <si>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</si>
  <si>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</si>
  <si>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</si>
  <si>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</si>
  <si>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</si>
  <si>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</si>
  <si>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</si>
  <si>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</si>
  <si>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</si>
  <si>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</si>
  <si>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</si>
  <si>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</si>
  <si>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</si>
  <si>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</si>
  <si>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</si>
  <si>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</si>
  <si>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</si>
  <si>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</si>
  <si>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</si>
  <si>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</si>
  <si>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</si>
  <si>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</si>
  <si>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</si>
  <si>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</si>
  <si>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</si>
  <si>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</si>
  <si>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</si>
  <si>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</si>
  <si>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</si>
  <si>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</si>
  <si>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</si>
  <si>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</si>
  <si>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</si>
  <si>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</si>
  <si>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</si>
  <si>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</si>
  <si>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</si>
  <si>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</si>
  <si>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</si>
  <si>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</si>
  <si>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</si>
  <si>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</si>
  <si>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</si>
  <si>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</si>
  <si>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</si>
  <si>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</si>
  <si>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</si>
  <si>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</si>
  <si>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</si>
  <si>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</si>
  <si>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</si>
  <si>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</si>
  <si>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</si>
  <si>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</si>
  <si>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</si>
  <si>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</si>
  <si>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</si>
  <si>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</si>
  <si>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</si>
  <si>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</si>
  <si>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</si>
  <si>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</si>
  <si>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</si>
  <si>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</si>
  <si>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</si>
  <si>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</si>
  <si>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</si>
  <si>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</si>
  <si>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</si>
  <si>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</si>
  <si>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</si>
  <si>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</si>
  <si>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</si>
  <si>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</si>
  <si>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</si>
  <si>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</si>
  <si>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</si>
  <si>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</si>
  <si>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</si>
  <si>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</si>
  <si>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</si>
  <si>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</si>
  <si>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</si>
  <si>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</si>
  <si>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</si>
  <si>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</si>
  <si>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</si>
  <si>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</si>
  <si>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</si>
  <si>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</si>
  <si>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</si>
  <si>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</si>
  <si>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</si>
  <si>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</si>
  <si>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</si>
  <si>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</si>
  <si>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</si>
  <si>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</si>
  <si>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</si>
  <si>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</si>
  <si>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</si>
  <si>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</si>
  <si>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</si>
  <si>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</si>
  <si>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</si>
  <si>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</si>
  <si>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</si>
  <si>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</si>
  <si>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</si>
  <si>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</si>
  <si>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</si>
  <si>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</si>
  <si>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</si>
  <si>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</si>
  <si>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</si>
  <si>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</si>
  <si>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</si>
  <si>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</si>
  <si>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</si>
  <si>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</si>
  <si>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</si>
  <si>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</si>
  <si>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</si>
  <si>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</si>
  <si>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</si>
  <si>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</si>
  <si>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</si>
  <si>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</si>
  <si>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</si>
  <si>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</si>
  <si>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</si>
  <si>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</si>
  <si>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</si>
  <si>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</si>
  <si>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</si>
  <si>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</si>
  <si>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</si>
  <si>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</si>
  <si>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</si>
  <si>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</si>
  <si>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</si>
  <si>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</si>
  <si>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</si>
  <si>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</si>
  <si>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</si>
  <si>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</si>
  <si>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</si>
  <si>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</si>
  <si>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</si>
  <si>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</si>
  <si>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</si>
  <si>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</si>
  <si>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</si>
  <si>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</si>
  <si>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</si>
  <si>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</si>
  <si>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</si>
  <si>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</si>
  <si>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</si>
  <si>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</si>
  <si>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</si>
  <si>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</si>
  <si>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</si>
  <si>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</si>
  <si>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</si>
  <si>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</si>
  <si>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</si>
  <si>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</si>
  <si>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</si>
  <si>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</si>
  <si>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</si>
  <si>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</si>
  <si>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</si>
  <si>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</si>
  <si>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</si>
  <si>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</si>
  <si>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</si>
  <si>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</si>
  <si>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</si>
  <si>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</si>
  <si>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</si>
  <si>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</si>
  <si>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</si>
  <si>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</si>
  <si>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</si>
  <si>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</si>
  <si>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</si>
  <si>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</si>
  <si>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</si>
  <si>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</si>
  <si>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</si>
  <si>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</si>
  <si>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</si>
  <si>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</si>
  <si>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</si>
  <si>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</si>
  <si>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</si>
  <si>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</si>
  <si>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</si>
  <si>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</si>
  <si>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</si>
  <si>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</si>
  <si>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</si>
  <si>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</si>
  <si>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</si>
  <si>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</si>
  <si>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</si>
  <si>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</si>
  <si>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</si>
  <si>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</si>
  <si>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</si>
  <si>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</si>
  <si>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</si>
  <si>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</si>
  <si>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</si>
  <si>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</si>
  <si>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</si>
  <si>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</si>
  <si>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</si>
  <si>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</si>
  <si>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</si>
  <si>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</si>
  <si>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</si>
  <si>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</si>
  <si>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</si>
  <si>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</si>
  <si>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</si>
  <si>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</si>
  <si>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</si>
  <si>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</si>
  <si>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</si>
  <si>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</si>
  <si>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</si>
  <si>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</si>
  <si>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</si>
  <si>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</si>
  <si>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</si>
  <si>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</si>
  <si>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</si>
  <si>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</si>
  <si>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</si>
  <si>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</si>
  <si>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</si>
  <si>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</si>
  <si>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</si>
  <si>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</si>
  <si>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</si>
  <si>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</si>
  <si>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</si>
  <si>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</si>
  <si>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</si>
  <si>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</si>
  <si>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</si>
  <si>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</si>
  <si>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</si>
  <si>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</si>
  <si>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</si>
  <si>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</si>
  <si>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</si>
  <si>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</si>
  <si>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</si>
  <si>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</si>
  <si>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</si>
  <si>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</si>
  <si>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</si>
  <si>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</si>
  <si>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</si>
  <si>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</si>
  <si>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</si>
  <si>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</si>
  <si>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</si>
  <si>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</si>
  <si>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</si>
  <si>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</si>
  <si>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</si>
  <si>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</si>
  <si>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</si>
  <si>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</si>
  <si>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</si>
  <si>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</si>
  <si>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</si>
  <si>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</si>
  <si>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</si>
  <si>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</si>
  <si>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</si>
  <si>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</si>
  <si>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</si>
  <si>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</si>
  <si>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</si>
  <si>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</si>
  <si>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</si>
  <si>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</si>
  <si>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</si>
  <si>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</si>
  <si>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</si>
  <si>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</si>
  <si>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</si>
  <si>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</si>
  <si>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</si>
  <si>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</si>
  <si>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</si>
  <si>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</si>
  <si>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</si>
  <si>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</si>
  <si>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</si>
  <si>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</si>
  <si>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</si>
  <si>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</si>
  <si>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</si>
  <si>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</si>
  <si>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</si>
  <si>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</si>
  <si>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</si>
  <si>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</si>
  <si>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</si>
  <si>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</si>
  <si>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</si>
  <si>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</si>
  <si>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</si>
  <si>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</si>
  <si>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</si>
  <si>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</si>
  <si>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</si>
  <si>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</si>
  <si>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</si>
  <si>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</si>
  <si>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</si>
  <si>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</si>
  <si>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</si>
  <si>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</si>
  <si>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</si>
  <si>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</si>
  <si>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</si>
  <si>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</si>
  <si>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</si>
  <si>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</si>
  <si>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</si>
  <si>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</si>
  <si>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</si>
  <si>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</si>
  <si>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</si>
  <si>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</si>
  <si>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</si>
  <si>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</si>
  <si>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</si>
  <si>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</si>
  <si>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</si>
  <si>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</si>
  <si>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</si>
  <si>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</si>
  <si>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</si>
  <si>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</si>
  <si>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</si>
  <si>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</si>
  <si>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</si>
  <si>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</si>
  <si>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</si>
  <si>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</si>
  <si>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</si>
  <si>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</si>
  <si>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</si>
  <si>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</si>
  <si>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</si>
  <si>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</si>
  <si>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</si>
  <si>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</si>
  <si>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</si>
  <si>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</si>
  <si>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</si>
  <si>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</si>
  <si>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</si>
  <si>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</si>
  <si>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</si>
  <si>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</si>
  <si>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</si>
  <si>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</si>
  <si>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</si>
  <si>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</si>
  <si>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</si>
  <si>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</si>
  <si>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</si>
  <si>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</si>
  <si>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</si>
  <si>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</si>
  <si>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</si>
  <si>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</si>
  <si>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</si>
  <si>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</si>
  <si>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</si>
  <si>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</si>
  <si>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</si>
  <si>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</si>
  <si>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</si>
  <si>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</si>
  <si>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</si>
  <si>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</si>
  <si>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</si>
  <si>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</si>
  <si>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</si>
  <si>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</si>
  <si>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</si>
  <si>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</si>
  <si>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</si>
  <si>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</si>
  <si>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</si>
  <si>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</si>
  <si>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</si>
  <si>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</si>
  <si>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</si>
  <si>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</si>
  <si>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</si>
  <si>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</si>
  <si>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</si>
  <si>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</si>
  <si>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</si>
  <si>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</si>
  <si>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</si>
  <si>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</si>
  <si>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</si>
  <si>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</si>
  <si>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</si>
  <si>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</si>
  <si>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</si>
  <si>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</si>
  <si>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</si>
  <si>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</si>
  <si>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</si>
  <si>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</si>
  <si>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</si>
  <si>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</si>
  <si>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</si>
  <si>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</si>
  <si>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</si>
  <si>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</si>
  <si>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</si>
  <si>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</si>
  <si>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</si>
  <si>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</si>
  <si>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</si>
  <si>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</si>
  <si>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</si>
  <si>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</si>
  <si>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</si>
  <si>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</si>
  <si>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</si>
  <si>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</si>
  <si>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</si>
  <si>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</si>
  <si>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</si>
  <si>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</si>
  <si>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</si>
  <si>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</si>
  <si>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</si>
  <si>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</si>
  <si>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</si>
  <si>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</si>
  <si>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</si>
  <si>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</si>
  <si>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</si>
  <si>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</si>
  <si>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</si>
  <si>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</si>
  <si>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</si>
  <si>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</si>
  <si>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</si>
  <si>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</si>
  <si>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</si>
  <si>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</si>
  <si>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</si>
  <si>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</si>
  <si>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</si>
  <si>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</si>
  <si>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</si>
  <si>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</si>
  <si>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</si>
  <si>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</si>
  <si>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</si>
  <si>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</si>
  <si>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</si>
  <si>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</si>
  <si>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</si>
  <si>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</si>
  <si>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</si>
  <si>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</si>
  <si>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</si>
  <si>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</si>
  <si>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</si>
  <si>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</si>
  <si>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</si>
  <si>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</si>
  <si>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</si>
  <si>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</si>
  <si>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</si>
  <si>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</si>
  <si>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</si>
  <si>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</si>
  <si>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</si>
  <si>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</si>
  <si>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</si>
  <si>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</si>
  <si>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</si>
  <si>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</si>
  <si>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</si>
  <si>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</si>
  <si>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</si>
  <si>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</si>
  <si>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</si>
  <si>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</si>
  <si>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</si>
  <si>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</si>
  <si>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</si>
  <si>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</si>
  <si>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</si>
  <si>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</si>
  <si>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</si>
  <si>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</si>
  <si>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</si>
  <si>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</si>
  <si>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</si>
  <si>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</si>
  <si>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</si>
  <si>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</si>
  <si>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</si>
  <si>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</si>
  <si>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</si>
  <si>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</si>
  <si>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</si>
  <si>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</si>
  <si>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</si>
  <si>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</si>
  <si>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</si>
  <si>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</si>
  <si>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</si>
  <si>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</si>
  <si>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</si>
  <si>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</si>
  <si>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</si>
  <si>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</si>
  <si>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</si>
  <si>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</si>
  <si>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</si>
  <si>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</si>
  <si>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</si>
  <si>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</si>
  <si>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</si>
  <si>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</si>
  <si>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</si>
  <si>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</si>
  <si>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</si>
  <si>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</si>
  <si>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</si>
  <si>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</si>
  <si>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</si>
  <si>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</si>
  <si>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</si>
  <si>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</si>
  <si>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</si>
  <si>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</si>
  <si>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</si>
  <si>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</si>
  <si>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</si>
  <si>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</si>
  <si>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</si>
  <si>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</si>
  <si>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</si>
  <si>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</si>
  <si>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</si>
  <si>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</si>
  <si>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</si>
  <si>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</si>
  <si>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</si>
  <si>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</si>
  <si>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</si>
  <si>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</si>
  <si>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</si>
  <si>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</si>
  <si>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</si>
  <si>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</si>
  <si>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</si>
  <si>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</si>
  <si>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</si>
  <si>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</si>
  <si>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</si>
  <si>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</si>
  <si>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</si>
  <si>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</si>
  <si>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</si>
  <si>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</si>
  <si>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</si>
  <si>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</si>
  <si>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</si>
  <si>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</si>
  <si>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</si>
  <si>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</si>
  <si>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</si>
  <si>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</si>
  <si>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</si>
  <si>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</si>
  <si>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</si>
  <si>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</si>
  <si>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</si>
  <si>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</si>
  <si>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</si>
  <si>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</si>
  <si>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</si>
  <si>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</si>
  <si>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</si>
  <si>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</si>
  <si>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</si>
  <si>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</si>
  <si>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</si>
  <si>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</si>
  <si>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</si>
  <si>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</si>
  <si>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</si>
  <si>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</si>
  <si>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</si>
  <si>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</si>
  <si>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</si>
  <si>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</si>
  <si>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</si>
  <si>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</si>
  <si>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</si>
  <si>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</si>
  <si>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</si>
  <si>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</si>
  <si>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</si>
  <si>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</si>
  <si>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</si>
  <si>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</si>
  <si>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</si>
  <si>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</si>
  <si>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</si>
  <si>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</si>
  <si>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</si>
  <si>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</si>
  <si>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</si>
  <si>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</si>
  <si>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</si>
  <si>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</si>
  <si>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</si>
  <si>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</si>
  <si>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</si>
  <si>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</si>
  <si>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</si>
  <si>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</si>
  <si>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</si>
  <si>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</si>
  <si>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</si>
  <si>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</si>
  <si>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</si>
  <si>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</si>
  <si>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</si>
  <si>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</si>
  <si>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</si>
  <si>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</si>
  <si>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</si>
  <si>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</si>
  <si>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</si>
  <si>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</si>
  <si>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</si>
  <si>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</si>
  <si>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</si>
  <si>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</si>
  <si>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</si>
  <si>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</si>
  <si>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</si>
  <si>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</si>
  <si>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</si>
  <si>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</si>
  <si>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</si>
  <si>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</si>
  <si>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</si>
  <si>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</si>
  <si>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</si>
  <si>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</si>
  <si>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</si>
  <si>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</si>
  <si>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</si>
  <si>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</si>
  <si>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</si>
  <si>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</si>
  <si>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</si>
  <si>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</si>
  <si>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</si>
  <si>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</si>
  <si>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</si>
  <si>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</si>
  <si>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</si>
  <si>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</si>
  <si>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</si>
  <si>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</si>
  <si>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</si>
  <si>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</si>
  <si>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</si>
  <si>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</si>
  <si>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</si>
  <si>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</si>
  <si>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</si>
  <si>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</si>
  <si>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</si>
  <si>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</si>
  <si>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</si>
  <si>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</si>
  <si>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</si>
  <si>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</si>
  <si>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</si>
  <si>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</si>
  <si>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</si>
  <si>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</si>
  <si>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</si>
  <si>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</si>
  <si>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</si>
  <si>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</si>
  <si>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</si>
  <si>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</si>
  <si>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</si>
  <si>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</si>
  <si>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</si>
  <si>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</si>
  <si>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</si>
  <si>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</si>
  <si>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</si>
  <si>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</si>
  <si>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</si>
  <si>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</si>
  <si>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</si>
  <si>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</si>
  <si>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</si>
  <si>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</si>
  <si>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</si>
  <si>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</si>
  <si>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</si>
  <si>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</si>
  <si>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</si>
  <si>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</si>
  <si>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</si>
  <si>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</si>
  <si>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</si>
  <si>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</si>
  <si>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</si>
  <si>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</si>
  <si>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</si>
  <si>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</si>
  <si>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</si>
  <si>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</si>
  <si>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</si>
  <si>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</si>
  <si>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</si>
  <si>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</si>
  <si>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</si>
  <si>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</si>
  <si>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</si>
  <si>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</si>
  <si>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</si>
  <si>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</si>
  <si>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</si>
  <si>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</si>
  <si>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</si>
  <si>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</si>
  <si>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</si>
  <si>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</si>
  <si>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</si>
  <si>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</si>
  <si>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</si>
  <si>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</si>
  <si>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</si>
  <si>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</si>
  <si>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</si>
  <si>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</si>
  <si>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</si>
  <si>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</si>
  <si>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</si>
  <si>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</si>
  <si>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</si>
  <si>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</si>
  <si>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</si>
  <si>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</si>
  <si>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</si>
  <si>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</si>
  <si>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</si>
  <si>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</si>
  <si>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</si>
  <si>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</si>
  <si>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</si>
  <si>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</si>
  <si>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</si>
  <si>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</si>
  <si>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</si>
  <si>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</si>
  <si>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</si>
  <si>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</si>
  <si>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</si>
  <si>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</si>
  <si>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</si>
  <si>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</si>
  <si>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</si>
  <si>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</si>
  <si>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</si>
  <si>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</si>
  <si>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</si>
  <si>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</si>
  <si>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</si>
  <si>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</si>
  <si>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</si>
  <si>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</si>
  <si>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</si>
  <si>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</si>
  <si>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</si>
  <si>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</si>
  <si>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</si>
  <si>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</si>
  <si>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</si>
  <si>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</si>
  <si>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</si>
  <si>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</si>
  <si>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</si>
  <si>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</si>
  <si>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</si>
  <si>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</si>
  <si>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</si>
  <si>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</si>
  <si>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</si>
  <si>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</si>
  <si>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</si>
  <si>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</si>
  <si>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</si>
  <si>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</si>
  <si>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</si>
  <si>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</si>
  <si>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</si>
  <si>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</si>
  <si>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</si>
  <si>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</si>
  <si>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</si>
  <si>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</si>
  <si>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</si>
  <si>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</si>
  <si>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</si>
  <si>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</si>
  <si>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</si>
  <si>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</si>
  <si>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</si>
  <si>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</si>
  <si>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</si>
  <si>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</si>
  <si>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</si>
  <si>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</si>
  <si>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</si>
  <si>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</si>
  <si>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</si>
  <si>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</si>
  <si>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</si>
  <si>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</si>
  <si>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</si>
  <si>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</si>
  <si>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</si>
  <si>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</si>
  <si>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</si>
  <si>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</si>
  <si>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</si>
  <si>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</si>
  <si>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</si>
  <si>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</si>
  <si>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</si>
  <si>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</si>
  <si>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</si>
  <si>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</si>
  <si>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</si>
  <si>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</si>
  <si>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</si>
  <si>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</si>
  <si>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</si>
  <si>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</si>
  <si>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</si>
  <si>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</si>
  <si>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</si>
  <si>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</si>
  <si>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</si>
  <si>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</si>
  <si>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</si>
  <si>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</si>
  <si>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</si>
  <si>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</si>
  <si>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</si>
  <si>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</si>
  <si>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</si>
  <si>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</si>
  <si>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</si>
  <si>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</si>
  <si>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</si>
  <si>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</si>
  <si>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</si>
  <si>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</si>
  <si>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</si>
  <si>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</si>
  <si>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</si>
  <si>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</si>
  <si>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</si>
  <si>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</si>
  <si>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</si>
  <si>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</si>
  <si>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</si>
  <si>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</si>
  <si>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</si>
  <si>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</si>
  <si>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</si>
  <si>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</si>
  <si>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</si>
  <si>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</si>
  <si>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</si>
  <si>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</si>
  <si>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</si>
  <si>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</si>
  <si>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</si>
  <si>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</si>
  <si>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</si>
  <si>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</si>
  <si>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</si>
  <si>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</si>
  <si>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</si>
  <si>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</si>
  <si>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</si>
  <si>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</si>
  <si>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</si>
  <si>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</si>
  <si>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</si>
  <si>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</si>
  <si>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</si>
  <si>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</si>
  <si>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</si>
  <si>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</si>
  <si>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</si>
  <si>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</si>
  <si>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</si>
  <si>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</si>
  <si>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</si>
  <si>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</si>
  <si>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</si>
  <si>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</si>
  <si>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</si>
  <si>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</si>
  <si>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</si>
  <si>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</si>
  <si>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</si>
  <si>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</si>
  <si>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</si>
  <si>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</si>
  <si>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</si>
  <si>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</si>
  <si>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</si>
  <si>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</si>
  <si>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</si>
  <si>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</si>
  <si>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</si>
  <si>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</si>
  <si>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</si>
  <si>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</si>
  <si>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</si>
  <si>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</si>
  <si>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</si>
  <si>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</si>
  <si>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</si>
  <si>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</si>
  <si>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</si>
  <si>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</si>
  <si>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</si>
  <si>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</si>
  <si>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</si>
  <si>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</si>
  <si>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</si>
  <si>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</si>
  <si>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</si>
  <si>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</si>
  <si>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</si>
  <si>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</si>
  <si>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</si>
  <si>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</si>
  <si>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</si>
  <si>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</si>
  <si>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</si>
  <si>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</si>
  <si>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</si>
  <si>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</si>
  <si>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</si>
  <si>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</si>
  <si>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</si>
  <si>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</si>
  <si>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</si>
  <si>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</si>
  <si>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</si>
  <si>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</si>
  <si>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</si>
  <si>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</si>
  <si>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</si>
  <si>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</si>
  <si>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</si>
  <si>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</si>
  <si>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</si>
  <si>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</si>
  <si>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</si>
  <si>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</si>
  <si>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</si>
  <si>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</si>
  <si>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</si>
  <si>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</si>
  <si>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</si>
  <si>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</si>
  <si>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</si>
  <si>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</si>
  <si>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</si>
  <si>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</si>
  <si>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</si>
  <si>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</si>
  <si>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</si>
  <si>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</si>
  <si>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</si>
  <si>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</si>
  <si>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</si>
  <si>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</si>
  <si>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</si>
  <si>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</si>
  <si>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</si>
  <si>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</si>
  <si>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</si>
  <si>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</si>
  <si>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</si>
  <si>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</si>
  <si>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</si>
  <si>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</si>
  <si>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</si>
  <si>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</si>
  <si>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</si>
  <si>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</si>
  <si>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</si>
  <si>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</si>
  <si>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</si>
  <si>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</si>
  <si>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</si>
  <si>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</si>
  <si>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</si>
  <si>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</si>
  <si>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</si>
  <si>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</si>
  <si>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</si>
  <si>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</si>
  <si>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</si>
  <si>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</si>
  <si>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</si>
  <si>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</si>
  <si>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</si>
  <si>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</si>
  <si>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</si>
  <si>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</si>
  <si>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</si>
  <si>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</si>
  <si>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</si>
  <si>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</si>
  <si>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</si>
  <si>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</si>
  <si>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</si>
  <si>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</si>
  <si>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</si>
  <si>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</si>
  <si>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</si>
  <si>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</si>
  <si>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</si>
  <si>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</si>
  <si>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</si>
  <si>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</si>
  <si>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</si>
  <si>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</si>
  <si>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</si>
  <si>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</si>
  <si>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</si>
  <si>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</si>
  <si>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</si>
  <si>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</si>
  <si>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</si>
  <si>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</si>
  <si>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</si>
  <si>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</si>
  <si>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</si>
  <si>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</si>
  <si>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</si>
  <si>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</si>
  <si>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</si>
  <si>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</si>
  <si>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</si>
  <si>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</si>
  <si>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</si>
  <si>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</si>
  <si>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</si>
  <si>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</si>
  <si>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</si>
  <si>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</si>
  <si>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</si>
  <si>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</si>
  <si>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</si>
  <si>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</si>
  <si>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</si>
  <si>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</si>
  <si>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</si>
  <si>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</si>
  <si>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</si>
  <si>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</si>
  <si>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</si>
  <si>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</si>
  <si>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</si>
  <si>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</si>
  <si>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</si>
  <si>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</si>
  <si>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</si>
  <si>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</si>
  <si>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</si>
  <si>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</si>
  <si>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</si>
  <si>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</si>
  <si>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</si>
  <si>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</si>
  <si>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</si>
  <si>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</si>
  <si>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</si>
  <si>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</si>
  <si>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</si>
  <si>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</si>
  <si>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</si>
  <si>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</si>
  <si>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</si>
  <si>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</si>
  <si>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</si>
  <si>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</si>
  <si>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</si>
  <si>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</si>
  <si>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</si>
  <si>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</si>
  <si>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</si>
  <si>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</si>
  <si>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</si>
  <si>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</si>
  <si>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</si>
  <si>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</si>
  <si>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</si>
  <si>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</si>
  <si>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</si>
  <si>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</si>
  <si>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</si>
  <si>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</si>
  <si>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</si>
  <si>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</si>
  <si>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</si>
  <si>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</si>
  <si>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</si>
  <si>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</si>
  <si>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</si>
  <si>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</si>
  <si>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</si>
  <si>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</si>
  <si>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</si>
  <si>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</si>
  <si>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</si>
  <si>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</si>
  <si>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</si>
  <si>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</si>
  <si>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</si>
  <si>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</si>
  <si>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</si>
  <si>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</si>
  <si>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</si>
  <si>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</si>
  <si>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</si>
  <si>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</si>
  <si>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</si>
  <si>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</si>
  <si>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</si>
  <si>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</si>
  <si>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</si>
  <si>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</si>
  <si>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</si>
  <si>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</si>
  <si>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</si>
  <si>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</si>
  <si>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</si>
  <si>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</si>
  <si>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</si>
  <si>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</si>
  <si>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</si>
  <si>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</si>
  <si>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</si>
  <si>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</si>
  <si>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</si>
  <si>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</si>
  <si>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</si>
  <si>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</si>
  <si>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</si>
  <si>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</si>
  <si>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</si>
  <si>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</si>
  <si>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</si>
  <si>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</si>
  <si>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</si>
  <si>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</si>
  <si>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</si>
  <si>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</si>
  <si>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</si>
  <si>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</si>
  <si>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</si>
  <si>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</si>
  <si>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</si>
  <si>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</si>
  <si>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</si>
  <si>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</si>
  <si>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</si>
  <si>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</si>
  <si>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</si>
  <si>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</si>
  <si>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</si>
  <si>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</si>
  <si>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</si>
  <si>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</si>
  <si>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</si>
  <si>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</si>
  <si>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</si>
  <si>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</si>
  <si>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</si>
  <si>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</si>
  <si>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</si>
  <si>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</si>
  <si>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</si>
  <si>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</si>
  <si>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</si>
  <si>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</si>
  <si>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</si>
  <si>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</si>
  <si>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</si>
  <si>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</si>
  <si>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</si>
  <si>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</si>
  <si>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</si>
  <si>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</si>
  <si>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</si>
  <si>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</si>
  <si>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</si>
  <si>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</si>
  <si>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</si>
  <si>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</si>
  <si>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</si>
  <si>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</si>
  <si>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</si>
  <si>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</si>
  <si>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</si>
  <si>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</si>
  <si>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</si>
  <si>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</si>
  <si>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</si>
  <si>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</si>
  <si>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</si>
  <si>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</si>
  <si>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</si>
  <si>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</si>
  <si>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</si>
  <si>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</si>
  <si>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</si>
  <si>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</si>
  <si>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</si>
  <si>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</si>
  <si>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</si>
  <si>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</si>
  <si>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</si>
  <si>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</si>
  <si>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</si>
  <si>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</si>
  <si>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</si>
  <si>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</si>
  <si>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</si>
  <si>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</si>
  <si>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</si>
  <si>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</si>
  <si>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</si>
  <si>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</si>
  <si>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</si>
  <si>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</si>
  <si>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</si>
  <si>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</si>
  <si>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</si>
  <si>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</si>
  <si>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</si>
  <si>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</si>
  <si>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</si>
  <si>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</si>
  <si>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</si>
  <si>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</si>
  <si>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</si>
  <si>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</si>
  <si>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</si>
  <si>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</si>
  <si>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</si>
  <si>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</si>
  <si>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</si>
  <si>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</si>
  <si>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</si>
  <si>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</si>
  <si>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</si>
  <si>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</si>
  <si>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</si>
  <si>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</si>
  <si>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</si>
  <si>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</si>
  <si>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</si>
  <si>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</si>
  <si>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</si>
  <si>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</si>
  <si>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</si>
  <si>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</si>
  <si>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</si>
  <si>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</si>
  <si>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</si>
  <si>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</si>
  <si>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</si>
  <si>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</si>
  <si>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</si>
  <si>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</si>
  <si>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</si>
  <si>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</si>
  <si>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</si>
  <si>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</si>
  <si>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</si>
  <si>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</si>
  <si>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</si>
  <si>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</si>
  <si>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</si>
  <si>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</si>
  <si>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</si>
  <si>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</si>
  <si>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</si>
  <si>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</si>
  <si>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</si>
  <si>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</si>
  <si>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</si>
  <si>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</si>
  <si>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</si>
  <si>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</si>
  <si>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</si>
  <si>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</si>
  <si>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</si>
  <si>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</si>
  <si>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</si>
  <si>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</si>
  <si>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</si>
  <si>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</si>
  <si>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</si>
  <si>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</si>
  <si>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</si>
  <si>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</si>
  <si>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</si>
  <si>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</si>
  <si>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</si>
  <si>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</si>
  <si>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</si>
  <si>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</si>
  <si>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</si>
  <si>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</si>
  <si>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</si>
  <si>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</si>
  <si>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</si>
  <si>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</si>
  <si>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</si>
  <si>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</si>
  <si>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</si>
  <si>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</si>
  <si>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</si>
  <si>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</si>
  <si>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</si>
  <si>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</si>
  <si>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</si>
  <si>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</si>
  <si>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</si>
  <si>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</si>
  <si>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</si>
  <si>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</si>
  <si>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</si>
  <si>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</si>
  <si>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</si>
  <si>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</si>
  <si>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</si>
  <si>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</si>
  <si>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</si>
  <si>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</si>
  <si>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</si>
  <si>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</si>
  <si>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</si>
  <si>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</si>
  <si>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</si>
  <si>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</si>
  <si>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</si>
  <si>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</si>
  <si>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</si>
  <si>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</si>
  <si>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</si>
  <si>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</si>
  <si>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</si>
  <si>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</si>
  <si>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</si>
  <si>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</si>
  <si>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</si>
  <si>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</si>
  <si>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</si>
  <si>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</si>
  <si>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</si>
  <si>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</si>
  <si>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</si>
  <si>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</si>
  <si>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</si>
  <si>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</si>
  <si>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</si>
  <si>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</si>
  <si>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</si>
  <si>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</si>
  <si>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</si>
  <si>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</si>
  <si>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</si>
  <si>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</si>
  <si>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</si>
  <si>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</si>
  <si>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</si>
  <si>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</si>
  <si>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</si>
  <si>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</si>
  <si>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</si>
  <si>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</si>
  <si>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</si>
  <si>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</si>
  <si>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</si>
  <si>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</si>
  <si>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</si>
  <si>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</si>
  <si>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</si>
  <si>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</si>
  <si>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</si>
  <si>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</si>
  <si>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</si>
  <si>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</si>
  <si>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</si>
  <si>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</si>
  <si>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</si>
  <si>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</si>
  <si>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</si>
  <si>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</si>
  <si>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</si>
  <si>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</si>
  <si>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</si>
  <si>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</si>
  <si>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</si>
  <si>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</si>
  <si>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</si>
  <si>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</si>
  <si>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</si>
  <si>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</si>
  <si>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</si>
  <si>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</si>
  <si>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</si>
  <si>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</si>
  <si>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</si>
  <si>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</si>
  <si>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</si>
  <si>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</si>
  <si>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</si>
  <si>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</si>
  <si>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</si>
  <si>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</si>
  <si>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</si>
  <si>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</si>
  <si>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</si>
  <si>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</si>
  <si>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</si>
  <si>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</si>
  <si>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</si>
  <si>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</si>
  <si>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</si>
  <si>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</si>
  <si>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</si>
  <si>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</si>
  <si>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</si>
  <si>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</si>
  <si>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</si>
  <si>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</si>
  <si>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</si>
  <si>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</si>
  <si>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</si>
  <si>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</si>
  <si>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</si>
  <si>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</si>
  <si>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</si>
  <si>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</si>
  <si>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</si>
  <si>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</si>
  <si>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</si>
  <si>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</si>
  <si>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</si>
  <si>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</si>
  <si>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</si>
  <si>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</si>
  <si>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</si>
  <si>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</si>
  <si>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</si>
  <si>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</si>
  <si>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</si>
  <si>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</si>
  <si>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</si>
  <si>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</si>
  <si>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</si>
  <si>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</si>
  <si>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</si>
  <si>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</si>
  <si>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</si>
  <si>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</si>
  <si>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</si>
  <si>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</si>
  <si>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</si>
  <si>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</si>
  <si>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</si>
  <si>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</si>
  <si>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</si>
  <si>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</si>
  <si>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</si>
  <si>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</si>
  <si>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</si>
  <si>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</si>
  <si>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</si>
  <si>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</si>
  <si>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</si>
  <si>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</si>
  <si>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</si>
  <si>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</si>
  <si>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</si>
  <si>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</si>
  <si>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</si>
  <si>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</si>
  <si>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</si>
  <si>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</si>
  <si>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</si>
  <si>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</si>
  <si>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</si>
  <si>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</si>
  <si>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</si>
  <si>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</si>
  <si>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</si>
  <si>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</si>
  <si>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</si>
  <si>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</si>
  <si>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</si>
  <si>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</si>
  <si>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</si>
  <si>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</si>
  <si>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</si>
  <si>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</si>
  <si>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</si>
  <si>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</si>
  <si>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</si>
  <si>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</si>
  <si>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</si>
  <si>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</si>
  <si>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</si>
  <si>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</si>
  <si>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</si>
  <si>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</si>
  <si>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</si>
  <si>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</si>
  <si>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</si>
  <si>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</si>
  <si>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</si>
  <si>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</si>
  <si>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</si>
  <si>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</si>
  <si>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</si>
  <si>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</si>
  <si>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</si>
  <si>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</si>
  <si>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</si>
  <si>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</si>
  <si>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</si>
  <si>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</si>
  <si>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</si>
  <si>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</si>
  <si>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</si>
  <si>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</si>
  <si>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</si>
  <si>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</si>
  <si>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</si>
  <si>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</si>
  <si>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</si>
  <si>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</si>
  <si>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</si>
  <si>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</si>
  <si>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</si>
  <si>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</si>
  <si>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</si>
  <si>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</si>
  <si>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</si>
  <si>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</si>
  <si>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</si>
  <si>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</si>
  <si>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</si>
  <si>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</si>
  <si>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</si>
  <si>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</si>
  <si>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</si>
  <si>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</si>
  <si>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</si>
  <si>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</si>
  <si>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</si>
  <si>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</si>
  <si>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</si>
  <si>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</si>
  <si>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</si>
  <si>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</si>
  <si>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</si>
  <si>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</si>
  <si>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</si>
  <si>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</si>
  <si>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</si>
  <si>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</si>
  <si>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</si>
  <si>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</si>
  <si>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</si>
  <si>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</si>
  <si>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</si>
  <si>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</si>
  <si>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</si>
  <si>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</si>
  <si>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</si>
  <si>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</si>
  <si>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</si>
  <si>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</si>
  <si>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</si>
  <si>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</si>
  <si>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</si>
  <si>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</si>
  <si>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</si>
  <si>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</si>
  <si>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</si>
  <si>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</si>
  <si>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</si>
  <si>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</si>
  <si>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</si>
  <si>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</si>
  <si>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</si>
  <si>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</si>
  <si>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</si>
  <si>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</si>
  <si>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</si>
  <si>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</si>
  <si>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</si>
  <si>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</si>
  <si>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</si>
  <si>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</si>
  <si>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</si>
  <si>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</si>
  <si>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</si>
  <si>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</si>
  <si>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</si>
  <si>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</si>
  <si>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</si>
  <si>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</si>
  <si>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</si>
  <si>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</si>
  <si>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</si>
  <si>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</si>
  <si>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</si>
  <si>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</si>
  <si>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</si>
  <si>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</si>
  <si>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</si>
  <si>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</si>
  <si>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</si>
  <si>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</si>
  <si>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</si>
  <si>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</si>
  <si>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</si>
  <si>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</si>
  <si>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</si>
  <si>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</si>
  <si>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</si>
  <si>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</si>
  <si>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</si>
  <si>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</si>
  <si>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</si>
  <si>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</si>
  <si>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</si>
  <si>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</si>
  <si>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</si>
  <si>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</si>
  <si>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</si>
  <si>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</si>
  <si>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</si>
  <si>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</si>
  <si>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</si>
  <si>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</si>
  <si>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</si>
  <si>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</si>
  <si>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</si>
  <si>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</si>
  <si>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</si>
  <si>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</si>
  <si>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</si>
  <si>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</si>
  <si>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</si>
  <si>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</si>
  <si>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</si>
  <si>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</si>
  <si>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</si>
  <si>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</si>
  <si>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</si>
  <si>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</si>
  <si>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</si>
  <si>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</si>
  <si>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</si>
  <si>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</si>
  <si>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</si>
  <si>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</si>
  <si>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</si>
  <si>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</si>
  <si>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</si>
  <si>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</si>
  <si>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</si>
  <si>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</si>
  <si>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</si>
  <si>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</si>
  <si>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</si>
  <si>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</si>
  <si>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</si>
  <si>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</si>
  <si>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</si>
  <si>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</si>
  <si>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</si>
  <si>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</si>
  <si>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</si>
  <si>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</si>
  <si>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</si>
  <si>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</si>
  <si>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</si>
  <si>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</si>
  <si>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</si>
  <si>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</si>
  <si>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</si>
  <si>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</si>
  <si>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</si>
  <si>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</si>
  <si>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</si>
  <si>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</si>
  <si>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</si>
  <si>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</si>
  <si>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</si>
  <si>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</si>
  <si>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</si>
  <si>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</si>
  <si>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</si>
  <si>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</si>
  <si>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</si>
  <si>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</si>
  <si>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</si>
  <si>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</si>
  <si>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</si>
  <si>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</si>
  <si>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</si>
  <si>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</si>
  <si>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</si>
  <si>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</si>
  <si>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</si>
  <si>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</si>
  <si>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</si>
  <si>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</si>
  <si>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</si>
  <si>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</si>
  <si>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</si>
  <si>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</si>
  <si>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</si>
  <si>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</si>
  <si>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</si>
  <si>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</si>
  <si>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</si>
  <si>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</si>
  <si>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</si>
  <si>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</si>
  <si>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</si>
  <si>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</si>
  <si>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</si>
  <si>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</si>
  <si>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</si>
  <si>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</si>
  <si>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</si>
  <si>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</si>
  <si>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</si>
  <si>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</si>
  <si>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</si>
  <si>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</si>
  <si>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</si>
  <si>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</si>
  <si>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</si>
  <si>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</si>
  <si>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</si>
  <si>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</si>
  <si>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</si>
  <si>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</si>
  <si>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</si>
  <si>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</si>
  <si>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</si>
  <si>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</si>
  <si>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</si>
  <si>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</si>
  <si>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</si>
  <si>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</si>
  <si>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</si>
  <si>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</si>
  <si>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</si>
  <si>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</si>
  <si>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</si>
  <si>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</si>
  <si>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</si>
  <si>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</si>
  <si>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</si>
  <si>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</si>
  <si>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</si>
  <si>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</si>
  <si>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</si>
  <si>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</si>
  <si>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</si>
  <si>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</si>
  <si>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</si>
  <si>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</si>
  <si>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</si>
  <si>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</si>
  <si>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</si>
  <si>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</si>
  <si>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</si>
  <si>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</si>
  <si>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</si>
  <si>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</si>
  <si>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</si>
  <si>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</si>
  <si>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</si>
  <si>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</si>
  <si>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</si>
  <si>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</si>
  <si>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</si>
  <si>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</si>
  <si>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</si>
  <si>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</si>
  <si>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</si>
  <si>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</si>
  <si>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</si>
  <si>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</si>
  <si>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</si>
  <si>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</si>
  <si>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</si>
  <si>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</si>
  <si>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</si>
  <si>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</si>
  <si>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</si>
  <si>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</si>
  <si>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</si>
  <si>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</si>
  <si>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</si>
  <si>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</si>
  <si>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</si>
  <si>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</si>
  <si>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</si>
  <si>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</si>
  <si>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</si>
  <si>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</si>
  <si>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</si>
  <si>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</si>
  <si>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</si>
  <si>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</si>
  <si>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</si>
  <si>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</si>
  <si>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</si>
  <si>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</si>
  <si>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</si>
  <si>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</si>
  <si>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</si>
  <si>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</si>
  <si>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</si>
  <si>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</si>
  <si>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</si>
  <si>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</si>
  <si>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</si>
  <si>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</si>
  <si>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</si>
  <si>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</si>
  <si>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</si>
  <si>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</si>
  <si>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</si>
  <si>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</si>
  <si>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</si>
  <si>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</si>
  <si>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</si>
  <si>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</si>
  <si>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</si>
  <si>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</si>
  <si>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</si>
  <si>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</si>
  <si>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</si>
  <si>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</si>
  <si>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</si>
  <si>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</si>
  <si>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</si>
  <si>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</si>
  <si>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</si>
  <si>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</si>
  <si>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</si>
  <si>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</si>
  <si>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</si>
  <si>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</si>
  <si>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</si>
  <si>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</si>
  <si>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</si>
  <si>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</si>
  <si>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</si>
  <si>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</si>
  <si>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</si>
  <si>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</si>
  <si>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</si>
  <si>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</si>
  <si>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</si>
  <si>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</si>
  <si>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</si>
  <si>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</si>
  <si>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</si>
  <si>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</si>
  <si>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</si>
  <si>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</si>
  <si>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</si>
  <si>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</si>
  <si>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</si>
  <si>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</si>
  <si>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</si>
  <si>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</si>
  <si>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</si>
  <si>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</si>
  <si>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</si>
  <si>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</si>
  <si>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</si>
  <si>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</si>
  <si>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</si>
  <si>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</si>
  <si>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</si>
  <si>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</si>
  <si>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</si>
  <si>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</si>
  <si>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</si>
  <si>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</si>
  <si>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</si>
  <si>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</si>
  <si>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</si>
  <si>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</si>
  <si>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</si>
  <si>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</si>
  <si>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</si>
  <si>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</si>
  <si>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</si>
  <si>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</si>
  <si>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</si>
  <si>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</si>
  <si>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</si>
  <si>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</si>
  <si>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</si>
  <si>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</si>
  <si>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</si>
  <si>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</si>
  <si>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</si>
  <si>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</si>
  <si>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</si>
  <si>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</si>
  <si>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</si>
  <si>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</si>
  <si>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</si>
  <si>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</si>
  <si>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</si>
  <si>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</si>
  <si>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</si>
  <si>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</si>
  <si>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</si>
  <si>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</si>
  <si>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</si>
  <si>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</si>
  <si>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</si>
  <si>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</si>
  <si>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</si>
  <si>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</si>
  <si>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</si>
  <si>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</si>
  <si>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</si>
  <si>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</si>
  <si>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</si>
  <si>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</si>
  <si>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</si>
  <si>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</si>
  <si>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</si>
  <si>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</si>
  <si>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</si>
  <si>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</si>
  <si>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</si>
  <si>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</si>
  <si>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</si>
  <si>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</si>
  <si>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</si>
  <si>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</si>
  <si>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</si>
  <si>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</si>
  <si>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</si>
  <si>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</si>
  <si>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</si>
  <si>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</si>
  <si>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</si>
  <si>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</si>
  <si>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</si>
  <si>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</si>
  <si>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</si>
  <si>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</si>
  <si>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</si>
  <si>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</si>
  <si>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</si>
  <si>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</si>
  <si>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</si>
  <si>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</si>
  <si>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</si>
  <si>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</si>
  <si>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</si>
  <si>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</si>
  <si>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</si>
  <si>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</si>
  <si>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</si>
  <si>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</si>
  <si>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</si>
  <si>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</si>
  <si>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</si>
  <si>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</si>
  <si>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</si>
  <si>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</si>
  <si>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</si>
  <si>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</si>
  <si>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</si>
  <si>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</si>
  <si>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</si>
  <si>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</si>
  <si>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</si>
  <si>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</si>
  <si>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</si>
  <si>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</si>
  <si>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</si>
  <si>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</si>
  <si>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</si>
  <si>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</si>
  <si>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</si>
  <si>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</si>
  <si>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</si>
  <si>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</si>
  <si>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</si>
  <si>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</si>
  <si>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</si>
  <si>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</si>
  <si>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</si>
  <si>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</si>
  <si>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</si>
  <si>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</si>
  <si>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</si>
  <si>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</si>
  <si>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</si>
  <si>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</si>
  <si>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</si>
  <si>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</si>
  <si>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</si>
  <si>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</si>
  <si>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</si>
  <si>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</si>
  <si>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</si>
  <si>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</si>
  <si>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</si>
  <si>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</si>
  <si>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</si>
  <si>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</si>
  <si>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</si>
  <si>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</si>
  <si>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</si>
  <si>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</si>
  <si>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</si>
  <si>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</si>
  <si>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</si>
  <si>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</si>
  <si>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</si>
  <si>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</si>
  <si>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</si>
  <si>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</si>
  <si>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</si>
  <si>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</si>
  <si>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</si>
  <si>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</si>
  <si>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</si>
  <si>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</si>
  <si>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</si>
  <si>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</si>
  <si>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</si>
  <si>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</si>
  <si>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</si>
  <si>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</si>
  <si>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</si>
  <si>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</si>
  <si>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</si>
  <si>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</si>
  <si>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</si>
  <si>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</si>
  <si>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</si>
  <si>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</si>
  <si>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</si>
  <si>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</si>
  <si>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</si>
  <si>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</si>
  <si>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</si>
  <si>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</si>
  <si>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</si>
  <si>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</si>
  <si>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</si>
  <si>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</si>
  <si>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</si>
  <si>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</si>
  <si>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</si>
  <si>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</si>
  <si>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</si>
  <si>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</si>
  <si>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</si>
  <si>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</si>
  <si>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</si>
  <si>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</si>
  <si>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</si>
  <si>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</si>
  <si>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</si>
  <si>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</si>
  <si>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</si>
  <si>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</si>
  <si>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</si>
  <si>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</si>
  <si>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</si>
  <si>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</si>
  <si>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</si>
  <si>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</si>
  <si>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</si>
  <si>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</si>
  <si>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</si>
  <si>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</si>
  <si>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</si>
  <si>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</si>
  <si>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</si>
  <si>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</si>
  <si>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</si>
  <si>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</si>
  <si>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</si>
  <si>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</si>
  <si>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</si>
  <si>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</si>
  <si>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</si>
  <si>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</si>
  <si>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</si>
  <si>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</si>
  <si>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</si>
  <si>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</si>
  <si>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</si>
  <si>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</si>
  <si>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</si>
  <si>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</si>
  <si>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</si>
  <si>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</si>
  <si>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</si>
  <si>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</si>
  <si>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</si>
  <si>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</si>
  <si>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</si>
  <si>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</si>
  <si>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</si>
  <si>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</si>
  <si>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</si>
  <si>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</si>
  <si>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</si>
  <si>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</si>
  <si>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</si>
  <si>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</si>
  <si>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</si>
  <si>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</si>
  <si>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</si>
  <si>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</si>
  <si>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</si>
  <si>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</si>
  <si>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</si>
  <si>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</si>
  <si>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</si>
  <si>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</si>
  <si>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</si>
  <si>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</si>
  <si>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</si>
  <si>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</si>
  <si>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</si>
  <si>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</si>
  <si>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</si>
  <si>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</si>
  <si>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</si>
  <si>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</si>
  <si>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</si>
  <si>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</si>
  <si>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</si>
  <si>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</si>
  <si>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</si>
  <si>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</si>
  <si>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</si>
  <si>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</si>
  <si>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</si>
  <si>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</si>
  <si>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</si>
  <si>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</si>
  <si>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</si>
  <si>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</si>
  <si>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</si>
  <si>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</si>
  <si>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</si>
  <si>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</si>
  <si>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</si>
  <si>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</si>
  <si>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</si>
  <si>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</si>
  <si>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</si>
  <si>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</si>
  <si>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</si>
  <si>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</si>
  <si>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</si>
  <si>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</si>
  <si>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</si>
  <si>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</si>
  <si>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</si>
  <si>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</si>
  <si>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</si>
  <si>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</si>
  <si>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</si>
  <si>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</si>
  <si>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</si>
  <si>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</si>
  <si>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</si>
  <si>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</si>
  <si>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</si>
  <si>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</si>
  <si>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</si>
  <si>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</si>
  <si>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</si>
  <si>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</si>
  <si>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</si>
  <si>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</si>
  <si>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</si>
  <si>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</si>
  <si>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</si>
  <si>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</si>
  <si>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</si>
  <si>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</si>
  <si>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</si>
  <si>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</si>
  <si>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</si>
  <si>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</si>
  <si>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</si>
  <si>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</si>
  <si>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</si>
  <si>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</si>
  <si>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</si>
  <si>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</si>
  <si>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</si>
  <si>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</si>
  <si>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</si>
  <si>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</si>
  <si>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</si>
  <si>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</si>
  <si>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</si>
  <si>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</si>
  <si>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</si>
  <si>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</si>
  <si>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</si>
  <si>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</si>
  <si>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</si>
  <si>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</si>
  <si>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</si>
  <si>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</si>
  <si>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</si>
  <si>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</si>
  <si>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</si>
  <si>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</si>
  <si>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</si>
  <si>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</si>
  <si>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</si>
  <si>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</si>
  <si>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</si>
  <si>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</si>
  <si>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</si>
  <si>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</si>
  <si>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</si>
  <si>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</si>
  <si>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</si>
  <si>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</si>
  <si>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</si>
  <si>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</si>
  <si>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</si>
  <si>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</si>
  <si>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</si>
  <si>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</si>
  <si>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</si>
  <si>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</si>
  <si>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</si>
  <si>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</si>
  <si>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</si>
  <si>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</si>
  <si>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</si>
  <si>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</si>
  <si>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</si>
  <si>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</si>
  <si>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</si>
  <si>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</si>
  <si>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</si>
  <si>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</si>
  <si>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</si>
  <si>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</si>
  <si>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</si>
  <si>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</si>
  <si>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</si>
  <si>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</si>
  <si>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</si>
  <si>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</si>
  <si>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</si>
  <si>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</si>
  <si>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</si>
  <si>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</si>
  <si>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</si>
  <si>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</si>
  <si>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</si>
  <si>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</si>
  <si>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</si>
  <si>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</si>
  <si>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</si>
  <si>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</si>
  <si>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</si>
  <si>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</si>
  <si>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</si>
  <si>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</si>
  <si>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</si>
  <si>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</si>
  <si>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</si>
  <si>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</si>
  <si>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</si>
  <si>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</si>
  <si>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</si>
  <si>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</si>
  <si>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</si>
  <si>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</si>
  <si>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</si>
  <si>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</si>
  <si>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</si>
  <si>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</si>
  <si>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</si>
  <si>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</si>
  <si>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</si>
  <si>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</si>
  <si>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</si>
  <si>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</si>
  <si>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</si>
  <si>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</si>
  <si>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</si>
  <si>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</si>
  <si>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</si>
  <si>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</si>
  <si>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</si>
  <si>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</si>
  <si>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</si>
  <si>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</si>
  <si>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</si>
  <si>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</si>
  <si>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</si>
  <si>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</si>
  <si>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</si>
  <si>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</si>
  <si>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</si>
  <si>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</si>
  <si>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</si>
  <si>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</si>
  <si>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</si>
  <si>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</si>
  <si>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</si>
  <si>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</si>
  <si>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</si>
  <si>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</si>
  <si>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</si>
  <si>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</si>
  <si>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</si>
  <si>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</si>
  <si>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</si>
  <si>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</si>
  <si>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</si>
  <si>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</si>
  <si>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</si>
  <si>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</si>
  <si>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</si>
  <si>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</si>
  <si>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</si>
  <si>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</si>
  <si>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</si>
  <si>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</si>
  <si>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</si>
  <si>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</si>
  <si>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</si>
  <si>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</si>
  <si>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</si>
  <si>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</si>
  <si>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</si>
  <si>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</si>
  <si>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</si>
  <si>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</si>
  <si>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</si>
  <si>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</si>
  <si>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</si>
  <si>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</si>
  <si>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</si>
  <si>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</si>
  <si>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</si>
  <si>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</si>
  <si>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</si>
  <si>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</si>
  <si>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</si>
  <si>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</si>
  <si>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</si>
  <si>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</si>
  <si>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</si>
  <si>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</si>
  <si>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</si>
  <si>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</si>
  <si>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</si>
  <si>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</si>
  <si>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</si>
  <si>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</si>
  <si>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</si>
  <si>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</si>
  <si>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</si>
  <si>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</si>
  <si>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</si>
  <si>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</si>
  <si>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</si>
  <si>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</si>
  <si>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</si>
  <si>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</si>
  <si>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</si>
  <si>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</si>
  <si>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</si>
  <si>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</si>
  <si>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</si>
  <si>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</si>
  <si>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</si>
  <si>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</si>
  <si>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</si>
  <si>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</si>
  <si>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</si>
  <si>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</si>
  <si>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</si>
  <si>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</si>
  <si>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</si>
  <si>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</si>
  <si>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</si>
  <si>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</si>
  <si>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</si>
  <si>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</si>
  <si>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</si>
  <si>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</si>
  <si>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</si>
  <si>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</si>
  <si>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</si>
  <si>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</si>
  <si>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</si>
  <si>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</si>
  <si>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</si>
  <si>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</si>
  <si>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</si>
  <si>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</si>
  <si>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</si>
  <si>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</si>
  <si>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</si>
  <si>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</si>
  <si>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</si>
  <si>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</si>
  <si>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</si>
  <si>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</si>
  <si>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</si>
  <si>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</si>
  <si>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</si>
  <si>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</si>
  <si>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</si>
  <si>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</si>
  <si>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</si>
  <si>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</si>
  <si>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</si>
  <si>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</si>
  <si>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</si>
  <si>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</si>
  <si>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</si>
  <si>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</si>
  <si>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</si>
  <si>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</si>
  <si>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</si>
  <si>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</si>
  <si>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</si>
  <si>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</si>
  <si>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</si>
  <si>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</si>
  <si>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</si>
  <si>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</si>
  <si>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</si>
  <si>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</si>
  <si>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</si>
  <si>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</si>
  <si>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</si>
  <si>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</si>
  <si>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</si>
  <si>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</si>
  <si>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</si>
  <si>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</si>
  <si>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</si>
  <si>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</si>
  <si>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</si>
  <si>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</si>
  <si>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</si>
  <si>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</si>
  <si>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</si>
  <si>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</si>
  <si>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</si>
  <si>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</si>
  <si>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</si>
  <si>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</si>
  <si>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</si>
  <si>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</si>
  <si>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</si>
  <si>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</si>
  <si>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</si>
  <si>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</si>
  <si>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</si>
  <si>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</si>
  <si>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</si>
  <si>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</si>
  <si>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</si>
  <si>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</si>
  <si>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</si>
  <si>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</si>
  <si>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</si>
  <si>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</si>
  <si>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</si>
  <si>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</si>
  <si>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</si>
  <si>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</si>
  <si>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</si>
  <si>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</si>
  <si>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</si>
  <si>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</si>
  <si>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</si>
  <si>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</si>
  <si>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</si>
  <si>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</si>
  <si>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</si>
  <si>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</si>
  <si>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</si>
  <si>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</si>
  <si>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</si>
  <si>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</si>
  <si>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</si>
  <si>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</si>
  <si>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</si>
  <si>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</si>
  <si>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</si>
  <si>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</si>
  <si>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</si>
  <si>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</si>
  <si>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</si>
  <si>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</si>
  <si>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</si>
  <si>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</si>
  <si>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</si>
  <si>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</si>
  <si>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</si>
  <si>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</si>
  <si>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</si>
  <si>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</si>
  <si>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</si>
  <si>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</si>
  <si>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</si>
  <si>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</si>
  <si>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</si>
  <si>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</si>
  <si>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</si>
  <si>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</si>
  <si>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</si>
  <si>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</si>
  <si>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</si>
  <si>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</si>
  <si>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</si>
  <si>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</si>
  <si>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</si>
  <si>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</si>
  <si>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</si>
  <si>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</si>
  <si>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</si>
  <si>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</si>
  <si>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</si>
  <si>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</si>
  <si>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</si>
  <si>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</si>
  <si>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</si>
  <si>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</si>
  <si>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</si>
  <si>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</si>
  <si>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</si>
  <si>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</si>
  <si>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</si>
  <si>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</si>
  <si>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</si>
  <si>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</si>
  <si>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</si>
  <si>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</si>
  <si>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</si>
  <si>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</si>
  <si>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</si>
  <si>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</si>
  <si>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</si>
  <si>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</si>
  <si>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</si>
  <si>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</si>
  <si>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</si>
  <si>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</si>
  <si>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</si>
  <si>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</si>
  <si>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</si>
  <si>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</si>
  <si>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</si>
  <si>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</si>
  <si>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</si>
  <si>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</si>
  <si>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</si>
  <si>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</si>
  <si>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</si>
  <si>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</si>
  <si>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</si>
  <si>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</si>
  <si>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</si>
  <si>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</si>
  <si>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</si>
  <si>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</si>
  <si>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</si>
  <si>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</si>
  <si>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</si>
  <si>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</si>
  <si>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</si>
  <si>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</si>
  <si>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</si>
  <si>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</si>
  <si>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</si>
  <si>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</si>
  <si>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</si>
  <si>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</si>
  <si>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</si>
  <si>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</si>
  <si>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</si>
  <si>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</si>
  <si>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</si>
  <si>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</si>
  <si>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</si>
  <si>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</si>
  <si>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</si>
  <si>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</si>
  <si>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</si>
  <si>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</si>
  <si>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</si>
  <si>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</si>
  <si>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</si>
  <si>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</si>
  <si>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</si>
  <si>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</si>
  <si>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</si>
  <si>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</si>
  <si>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</si>
  <si>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</si>
  <si>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</si>
  <si>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</si>
  <si>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</si>
  <si>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</si>
  <si>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</si>
  <si>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</si>
  <si>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</si>
  <si>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</si>
  <si>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</si>
  <si>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</si>
  <si>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</si>
  <si>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</si>
  <si>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</si>
  <si>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</si>
  <si>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</si>
  <si>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</si>
  <si>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</si>
  <si>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</si>
  <si>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</si>
  <si>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</si>
  <si>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</si>
  <si>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</si>
  <si>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</si>
  <si>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</si>
  <si>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</si>
  <si>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</si>
  <si>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</si>
  <si>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</si>
  <si>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</si>
  <si>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</si>
  <si>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</si>
  <si>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</si>
  <si>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</si>
  <si>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</si>
  <si>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</si>
  <si>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</si>
  <si>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</si>
  <si>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</si>
  <si>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</si>
  <si>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</si>
  <si>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</si>
  <si>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</si>
  <si>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</si>
  <si>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</si>
  <si>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</si>
  <si>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</si>
  <si>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</si>
  <si>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</si>
  <si>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</si>
  <si>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</si>
  <si>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</si>
  <si>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</si>
  <si>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</si>
  <si>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</si>
  <si>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</si>
  <si>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</si>
  <si>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</si>
  <si>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</si>
  <si>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</si>
  <si>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</si>
  <si>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</si>
  <si>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</si>
  <si>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</si>
  <si>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</si>
  <si>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</si>
  <si>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</si>
  <si>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</si>
  <si>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</si>
  <si>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</si>
  <si>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</si>
  <si>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</si>
  <si>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</si>
  <si>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</si>
  <si>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</si>
  <si>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</si>
  <si>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</si>
  <si>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</si>
  <si>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</si>
  <si>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</si>
  <si>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</si>
  <si>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</si>
  <si>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</si>
  <si>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</si>
  <si>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</si>
  <si>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</si>
  <si>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</si>
  <si>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</si>
  <si>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</si>
  <si>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</si>
  <si>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</si>
  <si>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</si>
  <si>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</si>
  <si>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</si>
  <si>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</si>
  <si>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</si>
  <si>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</si>
  <si>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</si>
  <si>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</si>
  <si>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</si>
  <si>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</si>
  <si>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</si>
  <si>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</si>
  <si>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</si>
  <si>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</si>
  <si>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</si>
  <si>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</si>
  <si>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</si>
  <si>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</si>
  <si>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</si>
  <si>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</si>
  <si>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</si>
  <si>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</si>
  <si>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</si>
  <si>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</si>
  <si>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</si>
  <si>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</si>
  <si>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</si>
  <si>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</si>
  <si>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</si>
  <si>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</si>
  <si>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</si>
  <si>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</si>
  <si>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</si>
  <si>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</si>
  <si>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</si>
  <si>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</si>
  <si>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</si>
  <si>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</si>
  <si>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</si>
  <si>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</si>
  <si>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</si>
  <si>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</si>
  <si>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</si>
  <si>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</si>
  <si>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</si>
  <si>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</si>
  <si>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</si>
  <si>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</si>
  <si>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</si>
  <si>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</si>
  <si>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</si>
  <si>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</si>
  <si>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</si>
  <si>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</si>
  <si>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</si>
  <si>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</si>
  <si>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</si>
  <si>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</si>
  <si>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</si>
  <si>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</si>
  <si>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</si>
  <si>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</si>
  <si>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</si>
  <si>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</si>
  <si>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</si>
  <si>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</si>
  <si>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</si>
  <si>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</si>
  <si>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</si>
  <si>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</si>
  <si>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</si>
  <si>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</si>
  <si>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</si>
  <si>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</si>
  <si>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</si>
  <si>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</si>
  <si>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</si>
  <si>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</si>
  <si>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</si>
  <si>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</si>
  <si>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</si>
  <si>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</si>
  <si>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</si>
  <si>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</si>
  <si>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</si>
  <si>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</si>
  <si>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</si>
  <si>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</si>
  <si>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</si>
  <si>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</si>
  <si>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</si>
  <si>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</si>
  <si>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</si>
  <si>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</si>
  <si>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</si>
  <si>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</si>
  <si>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</si>
  <si>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</si>
  <si>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</si>
  <si>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</si>
  <si>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</si>
  <si>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</si>
  <si>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</si>
  <si>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</si>
  <si>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</si>
  <si>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</si>
  <si>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</si>
  <si>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</si>
  <si>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</si>
  <si>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</si>
  <si>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</si>
  <si>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</si>
  <si>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</si>
  <si>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</si>
  <si>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</si>
  <si>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</si>
  <si>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</si>
  <si>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</si>
  <si>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</si>
  <si>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</si>
  <si>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</si>
  <si>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</si>
  <si>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</si>
  <si>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</si>
  <si>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</si>
  <si>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</si>
  <si>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</si>
  <si>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</si>
  <si>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</si>
  <si>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</si>
  <si>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</si>
  <si>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</si>
  <si>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</si>
  <si>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</si>
  <si>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</si>
  <si>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</si>
  <si>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</si>
  <si>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</si>
  <si>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</si>
  <si>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</si>
  <si>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</si>
  <si>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</si>
  <si>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</si>
  <si>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</si>
  <si>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</si>
  <si>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</si>
  <si>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</si>
  <si>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</si>
  <si>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</si>
  <si>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</si>
  <si>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</si>
  <si>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</si>
  <si>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</si>
  <si>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</si>
  <si>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</si>
  <si>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</si>
  <si>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</si>
  <si>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</si>
  <si>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</si>
  <si>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</si>
  <si>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</si>
  <si>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</si>
  <si>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</si>
  <si>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</si>
  <si>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</si>
  <si>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</si>
  <si>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</si>
  <si>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</si>
  <si>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</si>
  <si>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</si>
  <si>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</si>
  <si>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</si>
  <si>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</si>
  <si>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</si>
  <si>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</si>
  <si>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</si>
  <si>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</si>
  <si>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</si>
  <si>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</si>
  <si>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</si>
  <si>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</si>
  <si>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</si>
  <si>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</si>
  <si>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</si>
  <si>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</si>
  <si>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</si>
  <si>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</si>
  <si>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</si>
  <si>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</si>
  <si>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</si>
  <si>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</si>
  <si>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</si>
  <si>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</si>
  <si>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</si>
  <si>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</si>
  <si>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</si>
  <si>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</si>
  <si>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</si>
  <si>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</si>
  <si>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</si>
  <si>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</si>
  <si>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</si>
  <si>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</si>
  <si>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</si>
  <si>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</si>
  <si>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</si>
  <si>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</si>
  <si>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</si>
  <si>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</si>
  <si>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</si>
  <si>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</si>
  <si>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</si>
  <si>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</si>
  <si>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</si>
  <si>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</si>
  <si>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</si>
  <si>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</si>
  <si>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</si>
  <si>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</si>
  <si>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</si>
  <si>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</si>
  <si>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</si>
  <si>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</si>
  <si>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</si>
  <si>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</si>
  <si>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</si>
  <si>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</si>
  <si>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</si>
  <si>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</si>
  <si>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</si>
  <si>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</si>
  <si>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</si>
  <si>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</si>
  <si>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</si>
  <si>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</si>
  <si>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</si>
  <si>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</si>
  <si>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</si>
  <si>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</si>
  <si>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</si>
  <si>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</si>
  <si>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</si>
  <si>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</si>
  <si>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</si>
  <si>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</si>
  <si>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</si>
  <si>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</si>
  <si>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</si>
  <si>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</si>
  <si>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</si>
  <si>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</si>
  <si>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</si>
  <si>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</si>
  <si>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</si>
  <si>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</si>
  <si>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</si>
  <si>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</si>
  <si>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</si>
  <si>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</si>
  <si>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</si>
  <si>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</si>
  <si>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</si>
  <si>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</si>
  <si>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</si>
  <si>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</si>
  <si>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</si>
  <si>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</si>
  <si>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</si>
  <si>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</si>
  <si>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</si>
  <si>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</si>
  <si>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</si>
  <si>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</si>
  <si>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</si>
  <si>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</si>
  <si>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</si>
  <si>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</si>
  <si>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</si>
  <si>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</si>
  <si>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</si>
  <si>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</si>
  <si>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</si>
  <si>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</si>
  <si>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</si>
  <si>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</si>
  <si>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</si>
  <si>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</si>
  <si>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</si>
  <si>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</si>
  <si>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</si>
  <si>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</si>
  <si>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</si>
  <si>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</si>
  <si>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</si>
  <si>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</si>
  <si>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</si>
  <si>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</si>
  <si>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</si>
  <si>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</si>
  <si>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</si>
  <si>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</si>
  <si>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</si>
  <si>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</si>
  <si>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</si>
  <si>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</si>
  <si>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</si>
  <si>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</si>
  <si>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</si>
  <si>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</si>
  <si>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</si>
  <si>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</si>
  <si>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</si>
  <si>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</si>
  <si>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</si>
  <si>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</si>
  <si>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</si>
  <si>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</si>
  <si>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</si>
  <si>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</si>
  <si>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</si>
  <si>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</si>
  <si>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</si>
  <si>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</si>
  <si>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</si>
  <si>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</si>
  <si>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</si>
  <si>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</si>
  <si>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</si>
  <si>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</si>
  <si>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</si>
  <si>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</si>
  <si>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</si>
  <si>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</si>
  <si>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</si>
  <si>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</si>
  <si>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</si>
  <si>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</si>
  <si>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</si>
  <si>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</si>
  <si>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</si>
  <si>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</si>
  <si>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</si>
  <si>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</si>
  <si>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</si>
  <si>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</si>
  <si>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</si>
  <si>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</si>
  <si>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</si>
  <si>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</si>
  <si>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</si>
  <si>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</si>
  <si>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</si>
  <si>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</si>
  <si>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</si>
  <si>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</si>
  <si>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</si>
  <si>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</si>
  <si>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</si>
  <si>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</si>
  <si>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</si>
  <si>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</si>
  <si>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</si>
  <si>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</si>
  <si>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</si>
  <si>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</si>
  <si>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</si>
  <si>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</si>
  <si>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</si>
  <si>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</si>
  <si>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</si>
  <si>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</si>
  <si>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</si>
  <si>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</si>
  <si>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</si>
  <si>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</si>
  <si>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</si>
  <si>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</si>
  <si>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</si>
  <si>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</si>
  <si>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</si>
  <si>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</si>
  <si>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</si>
  <si>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</si>
  <si>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</si>
  <si>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</si>
  <si>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</si>
  <si>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</si>
  <si>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</si>
  <si>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</si>
  <si>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</si>
  <si>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</si>
  <si>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</si>
  <si>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</si>
  <si>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</si>
  <si>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</si>
  <si>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</si>
  <si>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</si>
  <si>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</si>
  <si>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</si>
  <si>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</si>
  <si>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</si>
  <si>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</si>
  <si>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</si>
  <si>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</si>
  <si>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</si>
  <si>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</si>
  <si>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</si>
  <si>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</si>
  <si>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</si>
  <si>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</si>
  <si>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</si>
  <si>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</si>
  <si>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</si>
  <si>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</si>
  <si>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</si>
  <si>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</si>
  <si>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</si>
  <si>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</si>
  <si>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</si>
  <si>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</si>
  <si>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</si>
  <si>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</si>
  <si>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</si>
  <si>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</si>
  <si>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</si>
  <si>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</si>
  <si>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</si>
  <si>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</si>
  <si>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</si>
  <si>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</si>
  <si>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</si>
  <si>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</si>
  <si>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</si>
  <si>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</si>
  <si>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</si>
  <si>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</si>
  <si>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</si>
  <si>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</si>
  <si>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</si>
  <si>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</si>
  <si>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</si>
  <si>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</si>
  <si>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</si>
  <si>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</si>
  <si>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</si>
  <si>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</si>
  <si>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</si>
  <si>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</si>
  <si>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</si>
  <si>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</si>
  <si>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</si>
  <si>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</si>
  <si>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</si>
  <si>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</si>
  <si>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</si>
  <si>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</si>
  <si>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</si>
  <si>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</si>
  <si>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</si>
  <si>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</si>
  <si>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</si>
  <si>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</si>
  <si>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</si>
  <si>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</si>
  <si>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</si>
  <si>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</si>
  <si>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</si>
  <si>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</si>
  <si>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</si>
  <si>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</si>
  <si>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</si>
  <si>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</si>
  <si>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</si>
  <si>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</si>
  <si>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</si>
  <si>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</si>
  <si>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</si>
  <si>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</si>
  <si>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</si>
  <si>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</si>
  <si>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</si>
  <si>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</si>
  <si>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</si>
  <si>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</si>
  <si>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</si>
  <si>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</si>
  <si>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</si>
  <si>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</si>
  <si>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</si>
  <si>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</si>
  <si>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</si>
  <si>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</si>
  <si>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</si>
  <si>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</si>
  <si>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</si>
  <si>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</si>
  <si>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</si>
  <si>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</si>
  <si>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</si>
  <si>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</si>
  <si>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</si>
  <si>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</si>
  <si>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</si>
  <si>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</si>
  <si>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</si>
  <si>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</si>
  <si>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</si>
  <si>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</si>
  <si>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</si>
  <si>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</si>
  <si>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</si>
  <si>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</si>
  <si>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</si>
  <si>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</si>
  <si>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</si>
  <si>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</si>
  <si>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</si>
  <si>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</si>
  <si>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</si>
  <si>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</si>
  <si>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</si>
  <si>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</si>
  <si>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</si>
  <si>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</si>
  <si>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</si>
  <si>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</si>
  <si>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</si>
  <si>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</si>
  <si>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</si>
  <si>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</si>
  <si>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</si>
  <si>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</si>
  <si>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</si>
  <si>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</si>
  <si>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</si>
  <si>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</si>
  <si>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</si>
  <si>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</si>
  <si>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</si>
  <si>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</si>
  <si>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</si>
  <si>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</si>
  <si>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</si>
  <si>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</si>
  <si>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</si>
  <si>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</si>
  <si>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</si>
  <si>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</si>
  <si>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</si>
  <si>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</si>
  <si>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</si>
  <si>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</si>
  <si>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</si>
  <si>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</si>
  <si>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</si>
  <si>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</si>
  <si>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</si>
  <si>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</si>
  <si>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</si>
  <si>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</si>
  <si>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</si>
  <si>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</si>
  <si>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</si>
  <si>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</si>
  <si>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</si>
  <si>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</si>
  <si>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</si>
  <si>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</si>
  <si>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</si>
  <si>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</si>
  <si>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</si>
  <si>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</si>
  <si>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</si>
  <si>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</si>
  <si>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</si>
  <si>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</si>
  <si>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</si>
  <si>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</si>
  <si>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</si>
  <si>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</si>
  <si>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</si>
  <si>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</si>
  <si>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</si>
  <si>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</si>
  <si>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</si>
  <si>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</si>
  <si>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</si>
  <si>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</si>
  <si>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</si>
  <si>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</si>
  <si>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</si>
  <si>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</si>
  <si>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</si>
  <si>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</si>
  <si>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</si>
  <si>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</si>
  <si>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</si>
  <si>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</si>
  <si>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</si>
  <si>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</si>
  <si>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</si>
  <si>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</si>
  <si>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</si>
  <si>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</si>
  <si>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</si>
  <si>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</si>
  <si>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</si>
  <si>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</si>
  <si>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</si>
  <si>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</si>
  <si>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</si>
  <si>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</si>
  <si>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</si>
  <si>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</si>
  <si>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</si>
  <si>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</si>
  <si>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</si>
  <si>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</si>
  <si>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</si>
  <si>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</si>
  <si>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</si>
  <si>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</si>
  <si>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</si>
  <si>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</si>
  <si>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</si>
  <si>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</si>
  <si>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</si>
  <si>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</si>
  <si>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</si>
  <si>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</si>
  <si>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</si>
  <si>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</si>
  <si>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</si>
  <si>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</si>
  <si>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</si>
  <si>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</si>
  <si>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</si>
  <si>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</si>
  <si>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</si>
  <si>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</si>
  <si>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</si>
  <si>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</si>
  <si>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</si>
  <si>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</si>
  <si>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</si>
  <si>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</si>
  <si>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</si>
  <si>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</si>
  <si>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</si>
  <si>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</si>
  <si>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</si>
  <si>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</si>
  <si>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</si>
  <si>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</si>
  <si>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</si>
  <si>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</si>
  <si>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</si>
  <si>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</si>
  <si>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</si>
  <si>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</si>
  <si>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</si>
  <si>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</si>
  <si>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</si>
  <si>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</si>
  <si>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</si>
  <si>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</si>
  <si>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</si>
  <si>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</si>
  <si>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</si>
  <si>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</si>
  <si>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</si>
  <si>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</si>
  <si>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</si>
  <si>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</si>
  <si>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</si>
  <si>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</si>
  <si>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</si>
  <si>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</si>
  <si>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</si>
  <si>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</si>
  <si>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</si>
  <si>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</si>
  <si>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</si>
  <si>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</si>
  <si>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</si>
  <si>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</si>
  <si>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</si>
  <si>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</si>
  <si>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</si>
  <si>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</si>
  <si>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</si>
  <si>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</si>
  <si>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</si>
  <si>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</si>
  <si>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</si>
  <si>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</si>
  <si>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</si>
  <si>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</si>
  <si>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</si>
  <si>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</si>
  <si>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</si>
  <si>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</si>
  <si>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</si>
  <si>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</si>
  <si>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</si>
  <si>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</si>
  <si>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</si>
  <si>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</si>
  <si>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</si>
  <si>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</si>
  <si>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</si>
  <si>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</si>
  <si>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</si>
  <si>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</si>
  <si>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</si>
  <si>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</si>
  <si>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</si>
  <si>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</si>
  <si>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</si>
  <si>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</si>
  <si>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</si>
  <si>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</si>
  <si>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</si>
  <si>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</si>
  <si>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</si>
  <si>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</si>
  <si>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</si>
  <si>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</si>
  <si>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</si>
  <si>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</si>
  <si>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</si>
  <si>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</si>
  <si>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</si>
  <si>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</si>
  <si>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</si>
  <si>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</si>
  <si>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</si>
  <si>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</si>
  <si>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</si>
  <si>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</si>
  <si>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</si>
  <si>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</si>
  <si>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</si>
  <si>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</si>
  <si>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</si>
  <si>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</si>
  <si>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</si>
  <si>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</si>
  <si>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</si>
  <si>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</si>
  <si>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</si>
  <si>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</si>
  <si>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</si>
  <si>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</si>
  <si>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</si>
  <si>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</si>
  <si>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</si>
  <si>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</si>
  <si>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</si>
  <si>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</si>
  <si>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</si>
  <si>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</si>
  <si>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</si>
  <si>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</si>
  <si>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</si>
  <si>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</si>
  <si>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</si>
  <si>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</si>
  <si>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</si>
  <si>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</si>
  <si>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</si>
  <si>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</si>
  <si>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</si>
  <si>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</si>
  <si>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</si>
  <si>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</si>
  <si>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</si>
  <si>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</si>
  <si>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</si>
  <si>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</si>
  <si>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</si>
  <si>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</si>
  <si>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</si>
  <si>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</si>
  <si>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</si>
  <si>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</si>
  <si>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</si>
  <si>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</si>
  <si>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</si>
  <si>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</si>
  <si>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</si>
  <si>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</si>
  <si>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</si>
  <si>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</si>
  <si>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</si>
  <si>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</si>
  <si>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</si>
  <si>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</si>
  <si>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</si>
  <si>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</si>
  <si>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</si>
  <si>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</si>
  <si>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</si>
  <si>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</si>
  <si>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</si>
  <si>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</si>
  <si>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</si>
  <si>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</si>
  <si>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</si>
  <si>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</si>
  <si>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</si>
  <si>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</si>
  <si>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</si>
  <si>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</si>
  <si>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</si>
  <si>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</si>
  <si>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</si>
  <si>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</si>
  <si>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</si>
  <si>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</si>
  <si>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</si>
  <si>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</si>
  <si>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</si>
  <si>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</si>
  <si>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</si>
  <si>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</si>
  <si>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</si>
  <si>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</si>
  <si>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</si>
  <si>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</si>
  <si>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</si>
  <si>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</si>
  <si>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</si>
  <si>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</si>
  <si>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</si>
  <si>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</si>
  <si>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</si>
  <si>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</si>
  <si>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</si>
  <si>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</si>
  <si>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</si>
  <si>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</si>
  <si>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</si>
  <si>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</si>
  <si>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</si>
  <si>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</si>
  <si>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</si>
  <si>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</si>
  <si>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</si>
  <si>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</si>
  <si>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</si>
  <si>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</si>
  <si>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</si>
  <si>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</si>
  <si>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</si>
  <si>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</si>
  <si>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</si>
  <si>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</si>
  <si>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</si>
  <si>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</si>
  <si>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</si>
  <si>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</si>
  <si>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</si>
  <si>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</si>
  <si>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</si>
  <si>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</si>
  <si>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</si>
  <si>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</si>
  <si>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</si>
  <si>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</si>
  <si>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</si>
  <si>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</si>
  <si>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</si>
  <si>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</si>
  <si>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</si>
  <si>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</si>
  <si>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</si>
  <si>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</si>
  <si>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</si>
  <si>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</si>
  <si>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</si>
  <si>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</si>
  <si>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</si>
  <si>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</si>
  <si>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</si>
  <si>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</si>
  <si>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</si>
  <si>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</si>
  <si>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</si>
  <si>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</si>
  <si>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</si>
  <si>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</si>
  <si>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</si>
  <si>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</si>
  <si>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</si>
  <si>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</si>
  <si>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</si>
  <si>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</si>
  <si>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</si>
  <si>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</si>
  <si>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</si>
  <si>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</si>
  <si>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</si>
  <si>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</si>
  <si>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</si>
  <si>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</si>
  <si>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</si>
  <si>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</si>
  <si>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</si>
  <si>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</si>
  <si>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</si>
  <si>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</si>
  <si>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</si>
  <si>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</si>
  <si>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</si>
  <si>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</si>
  <si>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</si>
  <si>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</si>
  <si>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</si>
  <si>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</si>
  <si>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</si>
  <si>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</si>
  <si>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</si>
  <si>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</si>
  <si>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</si>
  <si>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</si>
  <si>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</si>
  <si>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</si>
  <si>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</si>
  <si>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</si>
  <si>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</si>
  <si>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</si>
  <si>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</si>
  <si>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</si>
  <si>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</si>
  <si>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</si>
  <si>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</si>
  <si>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</si>
  <si>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</si>
  <si>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</si>
  <si>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</si>
  <si>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</si>
  <si>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</si>
  <si>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</si>
  <si>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</si>
  <si>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</si>
  <si>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</si>
  <si>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</si>
  <si>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</si>
  <si>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</si>
  <si>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</si>
  <si>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</si>
  <si>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</si>
  <si>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</si>
  <si>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</si>
  <si>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</si>
  <si>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</si>
  <si>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</si>
  <si>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</si>
  <si>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</si>
  <si>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</si>
  <si>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</si>
  <si>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</si>
  <si>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</si>
  <si>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</si>
  <si>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</si>
  <si>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</si>
  <si>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</si>
  <si>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</si>
  <si>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</si>
  <si>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</si>
  <si>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</si>
  <si>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</si>
  <si>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</si>
  <si>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</si>
  <si>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</si>
  <si>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</si>
  <si>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</si>
  <si>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</si>
  <si>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</si>
  <si>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</si>
  <si>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</si>
  <si>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</si>
  <si>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</si>
  <si>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</si>
  <si>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</si>
  <si>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</si>
  <si>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</si>
  <si>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</si>
  <si>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</si>
  <si>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</si>
  <si>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</si>
  <si>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</si>
  <si>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</si>
  <si>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</si>
  <si>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</si>
  <si>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</si>
  <si>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</si>
  <si>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</si>
  <si>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</si>
  <si>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</si>
  <si>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</si>
  <si>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</si>
  <si>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</si>
  <si>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</si>
  <si>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</si>
  <si>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</si>
  <si>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</si>
  <si>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</si>
  <si>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</si>
  <si>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</si>
  <si>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</si>
  <si>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</si>
  <si>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</si>
  <si>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</si>
  <si>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</si>
  <si>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</si>
  <si>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</si>
  <si>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</si>
  <si>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</si>
  <si>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</si>
  <si>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</si>
  <si>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</si>
  <si>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</si>
  <si>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</si>
  <si>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</si>
  <si>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</si>
  <si>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</si>
  <si>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</si>
  <si>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</si>
  <si>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</si>
  <si>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</si>
  <si>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</si>
  <si>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</si>
  <si>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</si>
  <si>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</si>
  <si>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</si>
  <si>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</si>
  <si>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</si>
  <si>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</si>
  <si>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</si>
  <si>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</si>
  <si>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</si>
  <si>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</si>
  <si>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</si>
  <si>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</si>
  <si>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</si>
  <si>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</si>
  <si>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</si>
  <si>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</si>
  <si>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</si>
  <si>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</si>
  <si>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</si>
  <si>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</si>
  <si>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</si>
  <si>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</si>
  <si>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</si>
  <si>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</si>
  <si>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</si>
  <si>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</si>
  <si>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</si>
  <si>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</si>
  <si>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</si>
  <si>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</si>
  <si>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</si>
  <si>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</si>
  <si>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</si>
  <si>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</si>
  <si>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</si>
  <si>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</si>
  <si>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</si>
  <si>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</si>
  <si>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</si>
  <si>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</si>
  <si>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</si>
  <si>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</si>
  <si>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</si>
  <si>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</si>
  <si>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</si>
  <si>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</si>
  <si>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</si>
  <si>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</si>
  <si>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</si>
  <si>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</si>
  <si>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</si>
  <si>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</si>
  <si>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</si>
  <si>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</si>
  <si>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</si>
  <si>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</si>
  <si>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</si>
  <si>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</si>
  <si>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</si>
  <si>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</si>
  <si>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</si>
  <si>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</si>
  <si>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</si>
  <si>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</si>
  <si>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</si>
  <si>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</si>
  <si>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</si>
  <si>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</si>
  <si>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</si>
  <si>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</si>
  <si>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</si>
  <si>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</si>
  <si>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</si>
  <si>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</si>
  <si>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</si>
  <si>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</si>
  <si>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</si>
  <si>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</si>
  <si>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</si>
  <si>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</si>
  <si>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</si>
  <si>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</si>
  <si>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</si>
  <si>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</si>
  <si>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</si>
  <si>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</si>
  <si>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</si>
  <si>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</si>
  <si>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</si>
  <si>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</si>
  <si>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</si>
  <si>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</si>
  <si>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</si>
  <si>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</si>
  <si>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</si>
  <si>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</si>
  <si>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</si>
  <si>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</si>
  <si>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</si>
  <si>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</si>
  <si>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</si>
  <si>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</si>
  <si>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</si>
  <si>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</si>
  <si>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</si>
  <si>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</si>
  <si>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</si>
  <si>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</si>
  <si>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</si>
  <si>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</si>
  <si>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</si>
  <si>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</si>
  <si>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</si>
  <si>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</si>
  <si>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</si>
  <si>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</si>
  <si>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</si>
  <si>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</si>
  <si>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</si>
  <si>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</si>
  <si>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</si>
  <si>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</si>
  <si>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</si>
  <si>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</si>
  <si>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</si>
  <si>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</si>
  <si>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</si>
  <si>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</si>
  <si>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</si>
  <si>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</si>
  <si>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</si>
  <si>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</si>
  <si>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</si>
  <si>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</si>
  <si>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</si>
  <si>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</si>
  <si>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</si>
  <si>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</si>
  <si>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</si>
  <si>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</si>
  <si>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</si>
  <si>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</si>
  <si>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</si>
  <si>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</si>
  <si>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</si>
  <si>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</si>
  <si>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</si>
  <si>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</si>
  <si>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</si>
  <si>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</si>
  <si>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</si>
  <si>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</si>
  <si>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</si>
  <si>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</si>
  <si>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</si>
  <si>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</si>
  <si>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</si>
  <si>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</si>
  <si>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</si>
  <si>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</si>
  <si>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</si>
  <si>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</si>
  <si>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</si>
  <si>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</si>
  <si>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</si>
  <si>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</si>
  <si>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</si>
  <si>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</si>
  <si>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</si>
  <si>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</si>
  <si>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</si>
  <si>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</si>
  <si>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</si>
  <si>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</si>
  <si>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</si>
  <si>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</si>
  <si>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</si>
  <si>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</si>
  <si>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</si>
  <si>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</si>
  <si>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</si>
  <si>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</si>
  <si>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</si>
  <si>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</si>
  <si>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</si>
  <si>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</si>
  <si>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</si>
  <si>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</si>
  <si>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</si>
  <si>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</si>
  <si>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</si>
  <si>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</si>
  <si>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</si>
  <si>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</si>
  <si>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</si>
  <si>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</si>
  <si>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</si>
  <si>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</si>
  <si>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</si>
  <si>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</si>
  <si>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</si>
  <si>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</si>
  <si>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</si>
  <si>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</si>
  <si>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</si>
  <si>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</si>
  <si>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</si>
  <si>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</si>
  <si>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</si>
  <si>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</si>
  <si>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</si>
  <si>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</si>
  <si>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</si>
  <si>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</si>
  <si>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</si>
  <si>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</si>
  <si>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</si>
  <si>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</si>
  <si>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</si>
  <si>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</si>
  <si>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</si>
  <si>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</si>
  <si>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</si>
  <si>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</si>
  <si>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</si>
  <si>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</si>
  <si>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</si>
  <si>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</si>
  <si>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</si>
  <si>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</si>
  <si>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</si>
  <si>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</si>
  <si>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</si>
  <si>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</si>
  <si>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</si>
  <si>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</si>
  <si>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</si>
  <si>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</si>
  <si>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</si>
  <si>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</si>
  <si>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</si>
  <si>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</si>
  <si>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</si>
  <si>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</si>
  <si>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</si>
  <si>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</si>
  <si>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</si>
  <si>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</si>
  <si>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</si>
  <si>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</si>
  <si>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</si>
  <si>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</si>
  <si>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</si>
  <si>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</si>
  <si>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</si>
  <si>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</si>
  <si>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</si>
  <si>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</si>
  <si>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</si>
  <si>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</si>
  <si>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</si>
  <si>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</si>
  <si>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</si>
  <si>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</si>
  <si>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</si>
  <si>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</si>
  <si>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</si>
  <si>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</si>
  <si>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</si>
  <si>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</si>
  <si>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</si>
  <si>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</si>
  <si>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</si>
  <si>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</si>
  <si>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</si>
  <si>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</si>
  <si>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</si>
  <si>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</si>
  <si>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</si>
  <si>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</si>
  <si>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</si>
  <si>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</si>
  <si>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</si>
  <si>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</si>
  <si>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</si>
  <si>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</si>
  <si>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</si>
  <si>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</si>
  <si>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</si>
  <si>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</si>
  <si>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</si>
  <si>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</si>
  <si>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</si>
  <si>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</si>
  <si>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</si>
  <si>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</si>
  <si>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</si>
  <si>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</si>
  <si>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</si>
  <si>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</si>
  <si>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</si>
  <si>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</si>
  <si>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</si>
  <si>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</si>
  <si>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</si>
  <si>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</si>
  <si>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</si>
  <si>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</si>
  <si>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</si>
  <si>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</si>
  <si>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</si>
  <si>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</si>
  <si>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</si>
  <si>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</si>
  <si>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</si>
  <si>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</si>
  <si>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</si>
  <si>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</si>
  <si>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</si>
  <si>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</si>
  <si>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</si>
  <si>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</si>
  <si>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</si>
  <si>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</si>
  <si>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</si>
  <si>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</si>
  <si>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</si>
  <si>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</si>
  <si>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</si>
  <si>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</si>
  <si>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</si>
  <si>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</si>
  <si>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</si>
  <si>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</si>
  <si>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</si>
  <si>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</si>
  <si>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</si>
  <si>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</si>
  <si>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</si>
  <si>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</si>
  <si>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</si>
  <si>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</si>
  <si>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</si>
  <si>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</si>
  <si>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</si>
  <si>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</si>
  <si>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</si>
  <si>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</si>
  <si>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</si>
  <si>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</si>
  <si>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</si>
  <si>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</si>
  <si>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</si>
  <si>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</si>
  <si>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</si>
  <si>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</si>
  <si>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</si>
  <si>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</si>
  <si>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</si>
  <si>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</si>
  <si>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</si>
  <si>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</si>
  <si>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</si>
  <si>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</si>
  <si>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</si>
  <si>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</si>
  <si>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</si>
  <si>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</si>
  <si>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</si>
  <si>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</si>
  <si>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</si>
  <si>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</si>
  <si>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</si>
  <si>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</si>
  <si>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</si>
  <si>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</si>
  <si>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</si>
  <si>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</si>
  <si>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</si>
  <si>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</si>
  <si>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</si>
  <si>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</si>
  <si>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</si>
  <si>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</si>
  <si>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</si>
  <si>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</si>
  <si>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</si>
  <si>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</si>
  <si>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</si>
  <si>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</si>
  <si>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</si>
  <si>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</si>
  <si>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</si>
  <si>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</si>
  <si>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</si>
  <si>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</si>
  <si>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</si>
  <si>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</si>
  <si>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</si>
  <si>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</si>
  <si>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</si>
  <si>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</si>
  <si>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</si>
  <si>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</si>
  <si>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</si>
  <si>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</si>
  <si>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</si>
  <si>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</si>
  <si>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</si>
  <si>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</si>
  <si>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</si>
  <si>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</si>
  <si>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</si>
  <si>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</si>
  <si>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</si>
  <si>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</si>
  <si>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</si>
  <si>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</si>
  <si>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</si>
  <si>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</si>
  <si>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</si>
  <si>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</si>
  <si>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</si>
  <si>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</si>
  <si>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</si>
  <si>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</si>
  <si>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</si>
  <si>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</si>
  <si>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</si>
  <si>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</si>
  <si>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</si>
  <si>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</si>
  <si>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</si>
  <si>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</si>
  <si>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</si>
  <si>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</si>
  <si>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</si>
  <si>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</si>
  <si>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</si>
  <si>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</si>
  <si>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</si>
  <si>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</si>
  <si>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</si>
  <si>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</si>
  <si>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</si>
  <si>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</si>
  <si>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</si>
  <si>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</si>
  <si>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</si>
  <si>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</si>
  <si>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</si>
  <si>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</si>
  <si>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</si>
  <si>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</si>
  <si>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</si>
  <si>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</si>
  <si>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</si>
  <si>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</si>
  <si>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</si>
  <si>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</si>
  <si>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</si>
  <si>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</si>
  <si>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</si>
  <si>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</si>
  <si>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</si>
  <si>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</si>
  <si>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</si>
  <si>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</si>
  <si>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</si>
  <si>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</si>
  <si>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</si>
  <si>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</si>
  <si>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</si>
  <si>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</si>
  <si>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</si>
  <si>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</si>
  <si>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</si>
  <si>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</si>
  <si>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</si>
  <si>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</si>
  <si>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</si>
  <si>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</si>
  <si>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</si>
  <si>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</si>
  <si>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</si>
  <si>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</si>
  <si>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</si>
  <si>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</si>
  <si>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</si>
  <si>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</si>
  <si>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</si>
  <si>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</si>
  <si>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</si>
  <si>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</si>
  <si>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</si>
  <si>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</si>
  <si>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</si>
  <si>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</si>
  <si>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</si>
  <si>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</si>
  <si>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</si>
  <si>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</si>
  <si>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</si>
  <si>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</si>
  <si>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</si>
  <si>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</si>
  <si>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</si>
  <si>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</si>
  <si>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</si>
  <si>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</si>
  <si>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</si>
  <si>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</si>
  <si>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</si>
  <si>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</si>
  <si>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</si>
  <si>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</si>
  <si>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</si>
  <si>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</si>
  <si>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</si>
  <si>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</si>
  <si>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</si>
  <si>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</si>
  <si>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</si>
  <si>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</si>
  <si>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</si>
  <si>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</si>
  <si>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</si>
  <si>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</si>
  <si>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</si>
  <si>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</si>
  <si>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</si>
  <si>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</si>
  <si>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</si>
  <si>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</si>
  <si>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</si>
  <si>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</si>
  <si>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</si>
  <si>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</si>
  <si>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</si>
  <si>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</si>
  <si>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</si>
  <si>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</si>
  <si>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</si>
  <si>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</si>
  <si>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</si>
  <si>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</si>
  <si>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</si>
  <si>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</si>
  <si>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</si>
  <si>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</si>
  <si>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</si>
  <si>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</si>
  <si>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</si>
  <si>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</si>
  <si>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</si>
  <si>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</si>
  <si>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</si>
  <si>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</si>
  <si>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</si>
  <si>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</si>
  <si>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</si>
  <si>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</si>
  <si>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</si>
  <si>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</si>
  <si>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</si>
  <si>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</si>
  <si>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</si>
  <si>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</si>
  <si>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</si>
  <si>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</si>
  <si>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</si>
  <si>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</si>
  <si>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</si>
  <si>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</si>
  <si>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</si>
  <si>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</si>
  <si>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</si>
  <si>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</si>
  <si>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</si>
  <si>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</si>
  <si>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</si>
  <si>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</si>
  <si>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</si>
  <si>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</si>
  <si>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</si>
  <si>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</si>
  <si>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</si>
  <si>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</si>
  <si>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</si>
  <si>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</si>
  <si>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</si>
  <si>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</si>
  <si>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</si>
  <si>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</si>
  <si>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</si>
  <si>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</si>
  <si>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</si>
  <si>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</si>
  <si>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</si>
  <si>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</si>
  <si>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</si>
  <si>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</si>
  <si>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</si>
  <si>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</si>
  <si>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</si>
  <si>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</si>
  <si>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</si>
  <si>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</si>
  <si>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</si>
  <si>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</si>
  <si>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</si>
  <si>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</si>
  <si>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</si>
  <si>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</si>
  <si>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</si>
  <si>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</si>
  <si>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</si>
  <si>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</si>
  <si>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</si>
  <si>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</si>
  <si>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</si>
  <si>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</si>
  <si>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</si>
  <si>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</si>
  <si>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</si>
  <si>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</si>
  <si>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</si>
  <si>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</si>
  <si>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</si>
  <si>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</si>
  <si>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</si>
  <si>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</si>
  <si>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</si>
  <si>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</si>
  <si>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</si>
  <si>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</si>
  <si>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</si>
  <si>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</si>
  <si>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</si>
  <si>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</si>
  <si>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</si>
  <si>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</si>
  <si>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</si>
  <si>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</si>
  <si>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</si>
  <si>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</si>
  <si>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</si>
  <si>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</si>
  <si>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</si>
  <si>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</si>
  <si>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</si>
  <si>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</si>
  <si>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</si>
  <si>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</si>
  <si>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</si>
  <si>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</si>
  <si>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</si>
  <si>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</si>
  <si>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</si>
  <si>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</si>
  <si>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</si>
  <si>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</si>
  <si>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</si>
  <si>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</si>
  <si>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</si>
  <si>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</si>
  <si>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</si>
  <si>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</si>
  <si>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</si>
  <si>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</si>
  <si>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</si>
  <si>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</si>
  <si>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</si>
  <si>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</si>
  <si>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</si>
  <si>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</si>
  <si>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</si>
  <si>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</si>
  <si>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</si>
  <si>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</si>
  <si>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</si>
  <si>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</si>
  <si>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</si>
  <si>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</si>
  <si>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</si>
  <si>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</si>
  <si>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</si>
  <si>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</si>
  <si>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</si>
  <si>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</si>
  <si>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</si>
  <si>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</si>
  <si>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</si>
  <si>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</si>
  <si>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</si>
  <si>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</si>
  <si>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</si>
  <si>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</si>
  <si>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</si>
  <si>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</si>
  <si>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</si>
  <si>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</si>
  <si>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</si>
  <si>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</si>
  <si>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</si>
  <si>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</si>
  <si>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</si>
  <si>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</si>
  <si>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</si>
  <si>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</si>
  <si>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</si>
  <si>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</si>
  <si>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</si>
  <si>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</si>
  <si>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</si>
  <si>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</si>
  <si>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</si>
  <si>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</si>
  <si>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</si>
  <si>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</si>
  <si>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</si>
  <si>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</si>
  <si>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</si>
  <si>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</si>
  <si>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</si>
  <si>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</si>
  <si>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</si>
  <si>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</si>
  <si>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</si>
  <si>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</si>
  <si>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</si>
  <si>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</si>
  <si>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</si>
  <si>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</si>
  <si>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</si>
  <si>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</si>
  <si>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</si>
  <si>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</si>
  <si>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</si>
  <si>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</si>
  <si>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</si>
  <si>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</si>
  <si>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</si>
  <si>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</si>
  <si>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</si>
  <si>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</si>
  <si>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</si>
  <si>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</si>
  <si>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</si>
  <si>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</si>
  <si>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</si>
  <si>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</si>
  <si>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</si>
  <si>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</si>
  <si>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</si>
  <si>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</si>
  <si>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</si>
  <si>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</si>
  <si>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</si>
  <si>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</si>
  <si>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</si>
  <si>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</si>
  <si>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</si>
  <si>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</si>
  <si>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</si>
  <si>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</si>
  <si>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</si>
  <si>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</si>
  <si>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</si>
  <si>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</si>
  <si>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</si>
  <si>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</si>
  <si>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</si>
  <si>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</si>
  <si>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</si>
  <si>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</si>
  <si>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</si>
  <si>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</si>
  <si>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</si>
  <si>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</si>
  <si>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</si>
  <si>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</si>
  <si>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</si>
  <si>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</si>
  <si>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</si>
  <si>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</si>
  <si>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</si>
  <si>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</si>
  <si>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</si>
  <si>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</si>
  <si>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</si>
  <si>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</si>
  <si>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</si>
  <si>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</si>
  <si>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</si>
  <si>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</si>
  <si>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</si>
  <si>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</si>
  <si>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</si>
  <si>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</si>
  <si>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</si>
  <si>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</si>
  <si>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</si>
  <si>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</si>
  <si>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</si>
  <si>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</si>
  <si>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</si>
  <si>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</si>
  <si>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</si>
  <si>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</si>
  <si>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</si>
  <si>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</si>
  <si>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</si>
  <si>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</si>
  <si>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</si>
  <si>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</si>
  <si>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</si>
  <si>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</si>
  <si>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</si>
  <si>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</si>
  <si>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</si>
  <si>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</si>
  <si>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</si>
  <si>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</si>
  <si>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</si>
  <si>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</si>
  <si>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</si>
  <si>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</si>
  <si>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</si>
  <si>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</si>
  <si>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</si>
  <si>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</si>
  <si>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</si>
  <si>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</si>
  <si>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</si>
  <si>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</si>
  <si>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</si>
  <si>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</si>
  <si>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</si>
  <si>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</si>
  <si>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</si>
  <si>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</si>
  <si>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</si>
  <si>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</si>
  <si>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</si>
  <si>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</si>
  <si>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</si>
  <si>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</si>
  <si>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</si>
  <si>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</si>
  <si>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</si>
  <si>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</si>
  <si>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</si>
  <si>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</si>
  <si>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</si>
  <si>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</si>
  <si>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</si>
  <si>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</si>
  <si>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</si>
  <si>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</si>
  <si>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</si>
  <si>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</si>
  <si>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</si>
  <si>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</si>
  <si>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</si>
  <si>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</si>
  <si>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</si>
  <si>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</si>
  <si>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</si>
  <si>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</si>
  <si>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</si>
  <si>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</si>
  <si>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</si>
  <si>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</si>
  <si>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</si>
  <si>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</si>
  <si>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</si>
  <si>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</si>
  <si>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</si>
  <si>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</si>
  <si>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</si>
  <si>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</si>
  <si>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</si>
  <si>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</si>
  <si>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</si>
  <si>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</si>
  <si>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</si>
  <si>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</si>
  <si>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</si>
  <si>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</si>
  <si>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</si>
  <si>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</si>
  <si>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</si>
  <si>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</si>
  <si>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</si>
  <si>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</si>
  <si>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</si>
  <si>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</si>
  <si>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</si>
  <si>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</si>
  <si>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</si>
  <si>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</si>
  <si>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</si>
  <si>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</si>
  <si>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</si>
  <si>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</si>
  <si>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</si>
  <si>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</si>
  <si>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</si>
  <si>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</si>
  <si>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</si>
  <si>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</si>
  <si>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</si>
  <si>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</si>
  <si>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</si>
  <si>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</si>
  <si>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</si>
  <si>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</si>
  <si>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</si>
  <si>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</si>
  <si>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</si>
  <si>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</si>
  <si>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</si>
  <si>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</si>
  <si>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</si>
  <si>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</si>
  <si>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</si>
  <si>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</si>
  <si>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</si>
  <si>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</si>
  <si>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</si>
  <si>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</si>
  <si>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</si>
  <si>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</si>
  <si>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</si>
  <si>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</si>
  <si>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</si>
  <si>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</si>
  <si>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</si>
  <si>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</si>
  <si>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</si>
  <si>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</si>
  <si>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</si>
  <si>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</si>
  <si>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</si>
  <si>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</si>
  <si>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</si>
  <si>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</si>
  <si>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</si>
  <si>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</si>
  <si>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</si>
  <si>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</si>
  <si>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</si>
  <si>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</si>
  <si>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</si>
  <si>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</si>
  <si>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</si>
  <si>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</si>
  <si>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</si>
  <si>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</si>
  <si>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</si>
  <si>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</si>
  <si>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</si>
  <si>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</si>
  <si>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</si>
  <si>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</si>
  <si>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</si>
  <si>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</si>
  <si>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</si>
  <si>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</si>
  <si>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</si>
  <si>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</si>
  <si>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</si>
  <si>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</si>
  <si>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</si>
  <si>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</si>
  <si>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</si>
  <si>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</si>
  <si>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</si>
  <si>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</si>
  <si>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</si>
  <si>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</si>
  <si>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</si>
  <si>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</si>
  <si>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</si>
  <si>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</si>
  <si>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</si>
  <si>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</si>
  <si>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</si>
  <si>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</si>
  <si>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</si>
  <si>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</si>
  <si>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</si>
  <si>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</si>
  <si>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</si>
  <si>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</si>
  <si>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</si>
  <si>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</si>
  <si>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</si>
  <si>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</si>
  <si>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</si>
  <si>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</si>
  <si>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</si>
  <si>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</si>
  <si>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</si>
  <si>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</si>
  <si>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</si>
  <si>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</si>
  <si>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</si>
  <si>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</si>
  <si>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</si>
  <si>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</si>
  <si>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</si>
  <si>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</si>
  <si>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</si>
  <si>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</si>
  <si>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</si>
  <si>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</si>
  <si>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</si>
  <si>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</si>
  <si>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</si>
  <si>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</si>
  <si>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</si>
  <si>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</si>
  <si>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</si>
  <si>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</si>
  <si>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</si>
  <si>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</si>
  <si>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</si>
  <si>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</si>
  <si>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</si>
  <si>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</si>
  <si>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</si>
  <si>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</si>
  <si>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</si>
  <si>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</si>
  <si>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</si>
  <si>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</si>
  <si>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</si>
  <si>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</si>
  <si>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</si>
  <si>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</si>
  <si>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</si>
  <si>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</si>
  <si>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</si>
  <si>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</si>
  <si>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</si>
  <si>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</si>
  <si>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</si>
  <si>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</si>
  <si>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</si>
  <si>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</si>
  <si>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</si>
  <si>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</si>
  <si>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</si>
  <si>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</si>
  <si>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</si>
  <si>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</si>
  <si>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</si>
  <si>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</si>
  <si>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</si>
  <si>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</si>
  <si>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</si>
  <si>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</si>
  <si>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</si>
  <si>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</si>
  <si>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</si>
  <si>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</si>
  <si>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</si>
  <si>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</si>
  <si>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</si>
  <si>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</si>
  <si>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</si>
  <si>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</si>
  <si>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</si>
  <si>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</si>
  <si>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</si>
  <si>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</si>
  <si>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</si>
  <si>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</si>
  <si>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</si>
  <si>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</si>
  <si>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</si>
  <si>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</si>
  <si>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</si>
  <si>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</si>
  <si>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</si>
  <si>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</si>
  <si>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</si>
  <si>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</si>
  <si>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</si>
  <si>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</si>
  <si>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</si>
  <si>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</si>
  <si>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</si>
  <si>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</si>
  <si>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</si>
  <si>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</si>
  <si>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</si>
  <si>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</si>
  <si>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</si>
  <si>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</si>
  <si>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</si>
  <si>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</si>
  <si>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</si>
  <si>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</si>
  <si>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</si>
  <si>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</si>
  <si>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</si>
  <si>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</si>
  <si>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</si>
  <si>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</si>
  <si>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</si>
  <si>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</si>
  <si>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</si>
  <si>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</si>
  <si>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</si>
  <si>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</si>
  <si>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</si>
  <si>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</si>
  <si>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</si>
  <si>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</si>
  <si>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</si>
  <si>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</si>
  <si>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</si>
  <si>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</si>
  <si>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</si>
  <si>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</si>
  <si>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</si>
  <si>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</si>
  <si>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</si>
  <si>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</si>
  <si>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</si>
  <si>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</si>
  <si>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</si>
  <si>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</si>
  <si>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</si>
  <si>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</si>
  <si>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</si>
  <si>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</si>
  <si>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</si>
  <si>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</si>
  <si>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</si>
  <si>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</si>
  <si>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</si>
  <si>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</si>
  <si>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</si>
  <si>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</si>
  <si>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</si>
  <si>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</si>
  <si>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</si>
  <si>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</si>
  <si>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</si>
  <si>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</si>
  <si>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</si>
  <si>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</si>
  <si>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</si>
  <si>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</si>
  <si>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</si>
  <si>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</si>
  <si>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</si>
  <si>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</si>
  <si>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</si>
  <si>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</si>
  <si>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</si>
  <si>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</si>
  <si>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</si>
  <si>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</si>
  <si>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</si>
  <si>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</si>
  <si>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</si>
  <si>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</si>
  <si>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</si>
  <si>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</si>
  <si>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</si>
  <si>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</si>
  <si>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</si>
  <si>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</si>
  <si>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</si>
  <si>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</si>
  <si>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</si>
  <si>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</si>
  <si>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</si>
  <si>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</si>
  <si>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</si>
  <si>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</si>
  <si>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</si>
  <si>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</si>
  <si>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</si>
  <si>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</si>
  <si>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</si>
  <si>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</si>
  <si>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</si>
  <si>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</si>
  <si>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</si>
  <si>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</si>
  <si>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</si>
  <si>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</si>
  <si>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</si>
  <si>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</si>
  <si>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</si>
  <si>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</si>
  <si>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</si>
  <si>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</si>
  <si>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</si>
  <si>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</si>
  <si>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</si>
  <si>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</si>
  <si>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</si>
  <si>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</si>
  <si>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</si>
  <si>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</si>
  <si>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</si>
  <si>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</si>
  <si>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</si>
  <si>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</si>
  <si>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</si>
  <si>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</si>
  <si>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</si>
  <si>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</si>
  <si>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</si>
  <si>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</si>
  <si>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</si>
  <si>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</si>
  <si>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</si>
  <si>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</si>
  <si>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</si>
  <si>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</si>
  <si>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</si>
  <si>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</si>
  <si>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</si>
  <si>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</si>
  <si>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</si>
  <si>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</si>
  <si>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</si>
  <si>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</si>
  <si>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</si>
  <si>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</si>
  <si>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</si>
  <si>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</si>
  <si>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</si>
  <si>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</si>
  <si>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</si>
  <si>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</si>
  <si>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</si>
  <si>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</si>
  <si>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</si>
  <si>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</si>
  <si>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</si>
  <si>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</si>
  <si>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</si>
  <si>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</si>
  <si>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</si>
  <si>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</si>
  <si>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</si>
  <si>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</si>
  <si>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</si>
  <si>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</si>
  <si>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</si>
  <si>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</si>
  <si>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</si>
  <si>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</si>
  <si>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</si>
  <si>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</si>
  <si>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</si>
  <si>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</si>
  <si>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</si>
  <si>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</si>
  <si>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</si>
  <si>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</si>
  <si>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</si>
  <si>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</si>
  <si>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</si>
  <si>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</si>
  <si>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</si>
  <si>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</si>
  <si>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</si>
  <si>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</si>
  <si>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</si>
  <si>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</si>
  <si>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</si>
  <si>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</si>
  <si>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</si>
  <si>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</si>
  <si>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</si>
  <si>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</si>
  <si>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</si>
  <si>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</si>
  <si>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</si>
  <si>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</si>
  <si>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</si>
  <si>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</si>
  <si>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</si>
  <si>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</si>
  <si>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</si>
  <si>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</si>
  <si>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</si>
  <si>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</si>
  <si>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</si>
  <si>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</si>
  <si>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</si>
  <si>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</si>
  <si>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</si>
  <si>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</si>
  <si>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</si>
  <si>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</si>
  <si>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</si>
  <si>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</si>
  <si>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</si>
  <si>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</si>
  <si>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</si>
  <si>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</si>
  <si>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</si>
  <si>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</si>
  <si>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</si>
  <si>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</si>
  <si>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</si>
  <si>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</si>
  <si>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</si>
  <si>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</si>
  <si>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</si>
  <si>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</si>
  <si>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</si>
  <si>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</si>
  <si>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</si>
  <si>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</si>
  <si>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</si>
  <si>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</si>
  <si>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</si>
  <si>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</si>
  <si>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</si>
  <si>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</si>
  <si>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</si>
  <si>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</si>
  <si>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</si>
  <si>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</si>
  <si>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</si>
  <si>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</si>
  <si>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</si>
  <si>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</si>
  <si>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</si>
  <si>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</si>
  <si>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</si>
  <si>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</si>
  <si>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</si>
  <si>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</si>
  <si>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</si>
  <si>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</si>
  <si>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</si>
  <si>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</si>
  <si>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</si>
  <si>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</si>
  <si>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</si>
  <si>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</si>
  <si>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</si>
  <si>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</si>
  <si>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</si>
  <si>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</si>
  <si>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</si>
  <si>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</si>
  <si>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</si>
  <si>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</si>
  <si>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</si>
  <si>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</si>
  <si>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</si>
  <si>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</si>
  <si>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</si>
  <si>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</si>
  <si>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</si>
  <si>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</si>
  <si>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</si>
  <si>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</si>
  <si>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</si>
  <si>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</si>
  <si>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</si>
  <si>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</si>
  <si>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</si>
  <si>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</si>
  <si>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</si>
  <si>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</si>
  <si>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</si>
  <si>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</si>
  <si>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</si>
  <si>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</si>
  <si>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</si>
  <si>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</si>
  <si>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</si>
  <si>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</si>
  <si>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</si>
  <si>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</si>
  <si>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</si>
  <si>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</si>
  <si>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</si>
  <si>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</si>
  <si>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</si>
  <si>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</si>
  <si>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</si>
  <si>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</si>
  <si>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</si>
  <si>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</si>
  <si>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</si>
  <si>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</si>
  <si>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</si>
  <si>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</si>
  <si>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</si>
  <si>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</si>
  <si>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</si>
  <si>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</si>
  <si>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</si>
  <si>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</si>
  <si>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</si>
  <si>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</si>
  <si>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</si>
  <si>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</si>
  <si>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</si>
  <si>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</si>
  <si>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</si>
  <si>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</si>
  <si>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</si>
  <si>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</si>
  <si>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</si>
  <si>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</si>
  <si>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</si>
  <si>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</si>
  <si>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</si>
  <si>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</si>
  <si>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</si>
  <si>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</si>
  <si>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</si>
  <si>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</si>
  <si>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</si>
  <si>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</si>
  <si>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</si>
  <si>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</si>
  <si>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</si>
  <si>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</si>
  <si>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</si>
  <si>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</si>
  <si>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</si>
  <si>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</si>
  <si>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</si>
  <si>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</si>
  <si>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</si>
  <si>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</si>
  <si>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</si>
  <si>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</si>
  <si>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</si>
  <si>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</si>
  <si>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</si>
  <si>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</si>
  <si>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</si>
  <si>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</si>
  <si>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</si>
  <si>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</si>
  <si>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</si>
  <si>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</si>
  <si>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</si>
  <si>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</si>
  <si>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</si>
  <si>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</si>
  <si>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</si>
  <si>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</si>
  <si>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</si>
  <si>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</si>
  <si>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</si>
  <si>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</si>
  <si>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</si>
  <si>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</si>
  <si>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</si>
  <si>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</si>
  <si>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</si>
  <si>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</si>
  <si>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</si>
  <si>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</si>
  <si>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</si>
  <si>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</si>
  <si>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</si>
  <si>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</si>
  <si>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</si>
  <si>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</si>
  <si>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</si>
  <si>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</si>
  <si>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</si>
  <si>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</si>
  <si>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</si>
  <si>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</si>
  <si>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</si>
  <si>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</si>
  <si>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</si>
  <si>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</si>
  <si>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</si>
  <si>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</si>
  <si>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</si>
  <si>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</si>
  <si>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</si>
  <si>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</si>
  <si>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</si>
  <si>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</si>
  <si>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</si>
  <si>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</si>
  <si>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</si>
  <si>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</si>
  <si>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</si>
  <si>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</si>
  <si>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</si>
  <si>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</si>
  <si>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</si>
  <si>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</si>
  <si>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</si>
  <si>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</si>
  <si>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</si>
  <si>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</si>
  <si>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</si>
  <si>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</si>
  <si>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</si>
  <si>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</si>
  <si>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</si>
  <si>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</si>
  <si>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</si>
  <si>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</si>
  <si>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</si>
  <si>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</si>
  <si>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</si>
  <si>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</si>
  <si>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</si>
  <si>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</si>
  <si>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</si>
  <si>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</si>
  <si>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</si>
  <si>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</si>
  <si>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</si>
  <si>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</si>
  <si>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</si>
  <si>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</si>
  <si>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</si>
  <si>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</si>
  <si>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</si>
  <si>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</si>
  <si>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</si>
  <si>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</si>
  <si>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</si>
  <si>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</si>
  <si>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</si>
  <si>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</si>
  <si>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</si>
  <si>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</si>
  <si>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</si>
  <si>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</si>
  <si>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</si>
  <si>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</si>
  <si>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</si>
  <si>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</si>
  <si>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</si>
  <si>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</si>
  <si>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</si>
  <si>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</si>
  <si>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</si>
  <si>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</si>
  <si>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</si>
  <si>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</si>
  <si>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</si>
  <si>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</si>
  <si>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</si>
  <si>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</si>
  <si>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</si>
  <si>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</si>
  <si>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</si>
  <si>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</si>
  <si>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</si>
  <si>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</si>
  <si>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</si>
  <si>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</si>
  <si>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</si>
  <si>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</si>
  <si>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</si>
  <si>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</si>
  <si>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</si>
  <si>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</si>
  <si>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</si>
  <si>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</si>
  <si>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</si>
  <si>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</si>
  <si>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</si>
  <si>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</si>
  <si>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</si>
  <si>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</si>
  <si>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</si>
  <si>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</si>
  <si>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</si>
  <si>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</si>
  <si>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</si>
  <si>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</si>
  <si>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</si>
  <si>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</si>
  <si>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</si>
  <si>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</si>
  <si>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</si>
  <si>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</si>
  <si>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</si>
  <si>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</si>
  <si>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</si>
  <si>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</si>
  <si>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</si>
  <si>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</si>
  <si>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</si>
  <si>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</si>
  <si>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</si>
  <si>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</si>
  <si>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</si>
  <si>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</si>
  <si>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</si>
  <si>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</si>
  <si>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</si>
  <si>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</si>
  <si>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</si>
  <si>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</si>
  <si>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</si>
  <si>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</si>
  <si>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</si>
  <si>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</si>
  <si>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</si>
  <si>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</si>
  <si>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</si>
  <si>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</si>
  <si>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</si>
  <si>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</si>
  <si>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</si>
  <si>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</si>
  <si>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</si>
  <si>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</si>
  <si>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</si>
  <si>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</si>
  <si>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</si>
  <si>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</si>
  <si>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</si>
  <si>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</si>
  <si>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</si>
  <si>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</si>
  <si>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</si>
  <si>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</si>
  <si>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</si>
  <si>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</si>
  <si>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</si>
  <si>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</si>
  <si>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</si>
  <si>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</si>
  <si>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</si>
  <si>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</si>
  <si>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</si>
  <si>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</si>
  <si>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</si>
  <si>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</si>
  <si>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</si>
  <si>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</si>
  <si>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</si>
  <si>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</si>
  <si>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</si>
  <si>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</si>
  <si>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</si>
  <si>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</si>
  <si>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</si>
  <si>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</si>
  <si>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</si>
  <si>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</si>
  <si>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</si>
  <si>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</si>
  <si>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</si>
  <si>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</si>
  <si>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</si>
  <si>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</si>
  <si>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</si>
  <si>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</si>
  <si>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</si>
  <si>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</si>
  <si>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</si>
  <si>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</si>
  <si>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</si>
  <si>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</si>
  <si>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</si>
  <si>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</si>
  <si>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</si>
  <si>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</si>
  <si>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</si>
  <si>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</si>
  <si>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</si>
  <si>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</si>
  <si>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</si>
  <si>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</si>
  <si>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</si>
  <si>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</si>
  <si>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</si>
  <si>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</si>
  <si>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</si>
  <si>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</si>
  <si>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</si>
  <si>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</si>
  <si>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</si>
  <si>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</si>
  <si>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</si>
  <si>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</si>
  <si>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</si>
  <si>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</si>
  <si>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</si>
  <si>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</si>
  <si>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</si>
  <si>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</si>
  <si>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</si>
  <si>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</si>
  <si>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</si>
  <si>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</si>
  <si>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</si>
  <si>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</si>
  <si>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</si>
  <si>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</si>
  <si>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</si>
  <si>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</si>
  <si>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</si>
  <si>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</si>
  <si>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</si>
  <si>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</si>
  <si>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</si>
  <si>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</si>
  <si>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</si>
  <si>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</si>
  <si>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</si>
  <si>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</si>
  <si>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</si>
  <si>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</si>
  <si>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</si>
  <si>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</si>
  <si>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</si>
  <si>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</si>
  <si>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</si>
  <si>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</si>
  <si>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</si>
  <si>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</si>
  <si>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</si>
  <si>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</si>
  <si>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</si>
  <si>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</si>
  <si>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</si>
  <si>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</si>
  <si>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</si>
  <si>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</si>
  <si>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</si>
  <si>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</si>
  <si>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</si>
  <si>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</si>
  <si>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</si>
  <si>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</si>
  <si>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</si>
  <si>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</si>
  <si>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</si>
  <si>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</si>
  <si>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</si>
  <si>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</si>
  <si>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</si>
  <si>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</si>
  <si>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</si>
  <si>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</si>
  <si>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</si>
  <si>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</si>
  <si>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</si>
  <si>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</si>
  <si>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</si>
  <si>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</si>
  <si>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</si>
  <si>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</si>
  <si>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</si>
  <si>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</si>
  <si>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</si>
  <si>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</si>
  <si>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</si>
  <si>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</si>
  <si>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</si>
  <si>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</si>
  <si>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</si>
  <si>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</si>
  <si>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</si>
  <si>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</si>
  <si>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</si>
  <si>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</si>
  <si>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</si>
  <si>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</si>
  <si>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</si>
  <si>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</si>
  <si>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</si>
  <si>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</si>
  <si>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</si>
  <si>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</si>
  <si>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</si>
  <si>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</si>
  <si>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</si>
  <si>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</si>
  <si>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</si>
  <si>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</si>
  <si>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</si>
  <si>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</si>
  <si>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</si>
  <si>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</si>
  <si>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</si>
  <si>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</si>
  <si>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</si>
  <si>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</si>
  <si>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</si>
  <si>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</si>
  <si>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</si>
  <si>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</si>
  <si>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</si>
  <si>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</si>
  <si>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</si>
  <si>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</si>
  <si>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</si>
  <si>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</si>
  <si>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</si>
  <si>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</si>
  <si>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</si>
  <si>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</si>
  <si>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</si>
  <si>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</si>
  <si>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</si>
  <si>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</si>
  <si>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</si>
  <si>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</si>
  <si>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</si>
  <si>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</si>
  <si>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</si>
  <si>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</si>
  <si>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</si>
  <si>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</si>
  <si>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</si>
  <si>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</si>
  <si>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</si>
  <si>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</si>
  <si>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</si>
  <si>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</si>
  <si>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</si>
  <si>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</si>
  <si>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</si>
  <si>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</si>
  <si>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</si>
  <si>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</si>
  <si>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</si>
  <si>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</si>
  <si>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</si>
  <si>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</si>
  <si>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</si>
  <si>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</si>
  <si>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</si>
  <si>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</si>
  <si>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</si>
  <si>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</si>
  <si>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</si>
  <si>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</si>
  <si>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</si>
  <si>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</si>
  <si>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</si>
  <si>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</si>
  <si>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</si>
  <si>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</si>
  <si>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</si>
  <si>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</si>
  <si>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</si>
  <si>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</si>
  <si>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</si>
  <si>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</si>
  <si>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</si>
  <si>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</si>
  <si>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</si>
  <si>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</si>
  <si>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</si>
  <si>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</si>
  <si>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</si>
  <si>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</si>
  <si>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</si>
  <si>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</si>
  <si>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</si>
  <si>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</si>
  <si>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</si>
  <si>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</si>
  <si>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</si>
  <si>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</si>
  <si>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</si>
  <si>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</si>
  <si>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</si>
  <si>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</si>
  <si>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</si>
  <si>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</si>
  <si>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</si>
  <si>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</si>
  <si>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</si>
  <si>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</si>
  <si>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</si>
  <si>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</si>
  <si>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</si>
  <si>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</si>
  <si>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</si>
  <si>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</si>
  <si>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</si>
  <si>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</si>
  <si>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</si>
  <si>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</si>
  <si>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</si>
  <si>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</si>
  <si>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</si>
  <si>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</si>
  <si>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</si>
  <si>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</si>
  <si>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</si>
  <si>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</si>
  <si>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</si>
  <si>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</si>
  <si>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</si>
  <si>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</si>
  <si>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</si>
  <si>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</si>
  <si>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</si>
  <si>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</si>
  <si>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</si>
  <si>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</si>
  <si>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</si>
  <si>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</si>
  <si>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</si>
  <si>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</si>
  <si>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</si>
  <si>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</si>
  <si>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</si>
  <si>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</si>
  <si>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</si>
  <si>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</si>
  <si>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</si>
  <si>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</si>
  <si>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</si>
  <si>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</si>
  <si>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</si>
  <si>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</si>
  <si>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</si>
  <si>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</si>
  <si>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</si>
  <si>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</si>
  <si>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</si>
  <si>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</si>
  <si>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</si>
  <si>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</si>
  <si>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</si>
  <si>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</si>
  <si>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</si>
  <si>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</si>
  <si>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</si>
  <si>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</si>
  <si>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</si>
  <si>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</si>
  <si>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</si>
  <si>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</si>
  <si>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</si>
  <si>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</si>
  <si>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</si>
  <si>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</si>
  <si>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</si>
  <si>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</si>
  <si>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</si>
  <si>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</si>
  <si>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</si>
  <si>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</si>
  <si>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</si>
  <si>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</si>
  <si>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</si>
  <si>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</si>
  <si>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</si>
  <si>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</si>
  <si>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</si>
  <si>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</si>
  <si>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</si>
  <si>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</si>
  <si>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</si>
  <si>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</si>
  <si>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</si>
  <si>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</si>
  <si>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</si>
  <si>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</si>
  <si>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</si>
  <si>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</si>
  <si>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</si>
  <si>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</si>
  <si>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</si>
  <si>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</si>
  <si>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</si>
  <si>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</si>
  <si>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</si>
  <si>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</si>
  <si>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</si>
  <si>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</si>
  <si>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</si>
  <si>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</si>
  <si>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</si>
  <si>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</si>
  <si>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</si>
  <si>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</si>
  <si>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</si>
  <si>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</si>
  <si>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</si>
  <si>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</si>
  <si>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</si>
  <si>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</si>
  <si>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</si>
  <si>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</si>
  <si>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</si>
  <si>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</si>
  <si>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</si>
  <si>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</si>
  <si>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</si>
  <si>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</si>
  <si>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</si>
  <si>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</si>
  <si>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</si>
  <si>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</si>
  <si>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</si>
  <si>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</si>
  <si>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</si>
  <si>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</si>
  <si>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</si>
  <si>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</si>
  <si>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</si>
  <si>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</si>
  <si>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</si>
  <si>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</si>
  <si>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</si>
  <si>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</si>
  <si>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</si>
  <si>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</si>
  <si>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</si>
  <si>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</si>
  <si>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</si>
  <si>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</si>
  <si>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</si>
  <si>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</si>
  <si>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</si>
  <si>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</si>
  <si>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</si>
  <si>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</si>
  <si>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</si>
  <si>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</si>
  <si>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</si>
  <si>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</si>
  <si>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</si>
  <si>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</si>
  <si>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</si>
  <si>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</si>
  <si>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</si>
  <si>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</si>
  <si>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</si>
  <si>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</si>
  <si>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</si>
  <si>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</si>
  <si>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</si>
  <si>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</si>
  <si>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</si>
  <si>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</si>
  <si>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</si>
  <si>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</si>
  <si>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</si>
  <si>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</si>
  <si>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</si>
  <si>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</si>
  <si>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</si>
  <si>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</si>
  <si>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</si>
  <si>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</si>
  <si>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</si>
  <si>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</si>
  <si>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</si>
  <si>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</si>
  <si>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</si>
  <si>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</si>
  <si>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</si>
  <si>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</si>
  <si>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</si>
  <si>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</si>
  <si>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</si>
  <si>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</si>
  <si>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</si>
  <si>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</si>
  <si>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</si>
  <si>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</si>
  <si>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</si>
  <si>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</si>
  <si>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</si>
  <si>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</si>
  <si>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</si>
  <si>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</si>
  <si>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</si>
  <si>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</si>
  <si>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</si>
  <si>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</si>
  <si>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</si>
  <si>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</si>
  <si>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</si>
  <si>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</si>
  <si>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</si>
  <si>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</si>
  <si>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</si>
  <si>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</si>
  <si>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</si>
  <si>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</si>
  <si>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</si>
  <si>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</si>
  <si>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</si>
  <si>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</si>
  <si>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</si>
  <si>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</si>
  <si>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</si>
  <si>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</si>
  <si>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</si>
  <si>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</si>
  <si>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</si>
  <si>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</si>
  <si>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</si>
  <si>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</si>
  <si>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</si>
  <si>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</si>
  <si>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</si>
  <si>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</si>
  <si>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</si>
  <si>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</si>
  <si>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</si>
  <si>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</si>
  <si>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</si>
  <si>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</si>
  <si>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</si>
  <si>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</si>
  <si>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</si>
  <si>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</si>
  <si>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</si>
  <si>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</si>
  <si>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</si>
  <si>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</si>
  <si>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</si>
  <si>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</si>
  <si>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</si>
  <si>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</si>
  <si>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</si>
  <si>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</si>
  <si>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</si>
  <si>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</si>
  <si>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</si>
  <si>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</si>
  <si>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</si>
  <si>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</si>
  <si>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</si>
  <si>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</si>
  <si>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</si>
  <si>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</si>
  <si>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</si>
  <si>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</si>
  <si>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</si>
  <si>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</si>
  <si>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</si>
  <si>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</si>
  <si>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</si>
  <si>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</si>
  <si>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</si>
  <si>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</si>
  <si>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</si>
  <si>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</si>
  <si>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</si>
  <si>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</si>
  <si>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</si>
  <si>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</si>
  <si>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</si>
  <si>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</si>
  <si>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</si>
  <si>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</si>
  <si>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</si>
  <si>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</si>
  <si>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</si>
  <si>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</si>
  <si>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</si>
  <si>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</si>
  <si>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</si>
  <si>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</si>
  <si>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</si>
  <si>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</si>
  <si>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</si>
  <si>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</si>
  <si>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</si>
  <si>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</si>
  <si>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</si>
  <si>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</si>
  <si>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</si>
  <si>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</si>
  <si>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</si>
  <si>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</si>
  <si>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</si>
  <si>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</si>
  <si>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</si>
  <si>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</si>
  <si>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</si>
  <si>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</si>
  <si>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</si>
  <si>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</si>
  <si>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</si>
  <si>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</si>
  <si>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</si>
  <si>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</si>
  <si>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</si>
  <si>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</si>
  <si>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</si>
  <si>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</si>
  <si>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</si>
  <si>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</si>
  <si>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</si>
  <si>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</si>
  <si>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</si>
  <si>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</si>
  <si>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</si>
  <si>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</si>
  <si>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</si>
  <si>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</si>
  <si>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</si>
  <si>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</si>
  <si>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</si>
  <si>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</si>
  <si>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</si>
  <si>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</si>
  <si>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</si>
  <si>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</si>
  <si>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</si>
  <si>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</si>
  <si>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</si>
  <si>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</si>
  <si>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</si>
  <si>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</si>
  <si>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</si>
  <si>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</si>
  <si>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</si>
  <si>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</si>
  <si>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</si>
  <si>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</si>
  <si>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</si>
  <si>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</si>
  <si>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</si>
  <si>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</si>
  <si>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</si>
  <si>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</si>
  <si>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</si>
  <si>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</si>
  <si>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</si>
  <si>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</si>
  <si>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</si>
  <si>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</si>
  <si>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</si>
  <si>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</si>
  <si>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</si>
  <si>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</si>
  <si>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</si>
  <si>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</si>
  <si>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</si>
  <si>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</si>
  <si>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</si>
  <si>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</si>
  <si>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</si>
  <si>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</si>
  <si>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</si>
  <si>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</si>
  <si>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</si>
  <si>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</si>
  <si>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</si>
  <si>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</si>
  <si>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</si>
  <si>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</si>
  <si>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</si>
  <si>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</si>
  <si>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</si>
  <si>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</si>
  <si>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</si>
  <si>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</si>
  <si>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</si>
  <si>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</si>
  <si>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</si>
  <si>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</si>
  <si>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</si>
  <si>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</si>
  <si>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</si>
  <si>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</si>
  <si>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</si>
  <si>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</si>
  <si>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</si>
  <si>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</si>
  <si>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</si>
  <si>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</si>
  <si>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</si>
  <si>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</si>
  <si>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</si>
  <si>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</si>
  <si>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</si>
  <si>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</si>
  <si>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</si>
  <si>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</si>
  <si>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</si>
  <si>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</si>
  <si>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</si>
  <si>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</si>
  <si>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</si>
  <si>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</si>
  <si>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</si>
  <si>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</si>
  <si>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</si>
  <si>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</si>
  <si>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</si>
  <si>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</si>
  <si>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</si>
  <si>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</si>
  <si>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</si>
  <si>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</si>
  <si>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</si>
  <si>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</si>
  <si>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</si>
  <si>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</si>
  <si>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</si>
  <si>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</si>
  <si>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</si>
  <si>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</si>
  <si>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</si>
  <si>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</si>
  <si>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</si>
  <si>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</si>
  <si>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</si>
  <si>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</si>
  <si>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</si>
  <si>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</si>
  <si>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</si>
  <si>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</si>
  <si>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</si>
  <si>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</si>
  <si>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</si>
  <si>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</si>
  <si>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</si>
  <si>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</si>
  <si>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</si>
  <si>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</si>
  <si>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</si>
  <si>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</si>
  <si>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</si>
  <si>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</si>
  <si>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</si>
  <si>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</si>
  <si>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</si>
  <si>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</si>
  <si>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</si>
  <si>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</si>
  <si>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</si>
  <si>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</si>
  <si>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</si>
  <si>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</si>
  <si>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</si>
  <si>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</si>
  <si>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</si>
  <si>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</si>
  <si>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</si>
  <si>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</si>
  <si>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</si>
  <si>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</si>
  <si>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</si>
  <si>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</si>
  <si>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</si>
  <si>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</si>
  <si>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</si>
  <si>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</si>
  <si>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</si>
  <si>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</si>
  <si>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</si>
  <si>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</si>
  <si>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</si>
  <si>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</si>
  <si>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</si>
  <si>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</si>
  <si>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</si>
  <si>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</si>
  <si>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</si>
  <si>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</si>
  <si>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</si>
  <si>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</si>
  <si>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</si>
  <si>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</si>
  <si>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</si>
  <si>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</si>
  <si>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</si>
  <si>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</si>
  <si>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</si>
  <si>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</si>
  <si>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</si>
  <si>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</si>
  <si>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</si>
  <si>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</si>
  <si>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</si>
  <si>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</si>
  <si>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</si>
  <si>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</si>
  <si>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</si>
  <si>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</si>
  <si>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</si>
  <si>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</si>
  <si>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</si>
  <si>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</si>
  <si>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</si>
  <si>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</si>
  <si>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</si>
  <si>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</si>
  <si>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</si>
  <si>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</si>
  <si>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</si>
  <si>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</si>
  <si>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</si>
  <si>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</si>
  <si>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</si>
  <si>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</si>
  <si>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</si>
  <si>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</si>
  <si>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</si>
  <si>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</si>
  <si>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</si>
  <si>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</si>
  <si>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</si>
  <si>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</si>
  <si>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</si>
  <si>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</si>
  <si>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</si>
  <si>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</si>
  <si>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</si>
  <si>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</si>
  <si>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</si>
  <si>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</si>
  <si>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</si>
  <si>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</si>
  <si>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</si>
  <si>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</si>
  <si>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</si>
  <si>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</si>
  <si>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</si>
  <si>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</si>
  <si>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</si>
  <si>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</si>
  <si>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</si>
  <si>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</si>
  <si>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</si>
  <si>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</si>
  <si>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</si>
  <si>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</si>
  <si>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</si>
  <si>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</si>
  <si>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</si>
  <si>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</si>
  <si>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</si>
  <si>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</si>
  <si>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</si>
  <si>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</si>
  <si>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</si>
  <si>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</si>
  <si>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</si>
  <si>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</si>
  <si>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</si>
  <si>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</si>
  <si>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</si>
  <si>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</si>
  <si>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</si>
  <si>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</si>
  <si>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</si>
  <si>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</si>
  <si>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</si>
  <si>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</si>
  <si>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</si>
  <si>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</si>
  <si>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</si>
  <si>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</si>
  <si>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</si>
  <si>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</si>
  <si>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</si>
  <si>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</si>
  <si>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</si>
  <si>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</si>
  <si>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</si>
  <si>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</si>
  <si>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</si>
  <si>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</si>
  <si>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</si>
  <si>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</si>
  <si>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</si>
  <si>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</si>
  <si>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</si>
  <si>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</si>
  <si>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</si>
  <si>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</si>
  <si>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</si>
  <si>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</si>
  <si>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</si>
  <si>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</si>
  <si>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</si>
  <si>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</si>
  <si>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</si>
  <si>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</si>
  <si>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</si>
  <si>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</si>
  <si>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</si>
  <si>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</si>
  <si>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</si>
  <si>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</si>
  <si>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</si>
  <si>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</si>
  <si>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</si>
  <si>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</si>
  <si>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</si>
  <si>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</si>
  <si>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</si>
  <si>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</si>
  <si>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</si>
  <si>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</si>
  <si>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</si>
  <si>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</si>
  <si>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</si>
  <si>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</si>
  <si>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</si>
  <si>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</si>
  <si>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</si>
  <si>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</si>
  <si>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</si>
  <si>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</si>
  <si>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</si>
  <si>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</si>
  <si>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</si>
  <si>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</si>
  <si>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</si>
  <si>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</si>
  <si>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</si>
  <si>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</si>
  <si>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</si>
  <si>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</si>
  <si>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</si>
  <si>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</si>
  <si>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</si>
  <si>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</si>
  <si>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</si>
  <si>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</si>
  <si>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</si>
  <si>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</si>
  <si>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</si>
  <si>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</si>
  <si>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</si>
  <si>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</si>
  <si>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</si>
  <si>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</si>
  <si>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</si>
  <si>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</si>
  <si>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</si>
  <si>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</si>
  <si>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</si>
  <si>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</si>
  <si>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</si>
  <si>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</si>
  <si>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</si>
  <si>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</si>
  <si>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</si>
  <si>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</si>
  <si>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</si>
  <si>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</si>
  <si>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</si>
  <si>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</si>
  <si>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</si>
  <si>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</si>
  <si>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</si>
  <si>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</si>
  <si>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</si>
  <si>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</si>
  <si>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</si>
  <si>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</si>
  <si>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</si>
  <si>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</si>
  <si>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</si>
  <si>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</si>
  <si>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</si>
  <si>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</si>
  <si>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</si>
  <si>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</si>
  <si>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</si>
  <si>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</si>
  <si>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</si>
  <si>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</si>
  <si>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</si>
  <si>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</si>
  <si>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</si>
  <si>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</si>
  <si>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</si>
  <si>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</si>
  <si>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</si>
  <si>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</si>
  <si>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</si>
  <si>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</si>
  <si>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</si>
  <si>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</si>
  <si>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</si>
  <si>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</si>
  <si>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</si>
  <si>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</si>
  <si>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</si>
  <si>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</si>
  <si>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</si>
  <si>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</si>
  <si>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</si>
  <si>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</si>
  <si>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</si>
  <si>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</si>
  <si>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</si>
  <si>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</si>
  <si>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</si>
  <si>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</si>
  <si>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</si>
  <si>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</si>
  <si>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</si>
  <si>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</si>
  <si>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</si>
  <si>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</si>
  <si>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</si>
  <si>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</si>
  <si>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</si>
  <si>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</si>
  <si>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</si>
  <si>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</si>
  <si>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</si>
  <si>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</si>
  <si>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</si>
  <si>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</si>
  <si>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</si>
  <si>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</si>
  <si>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</si>
  <si>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</si>
  <si>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</si>
  <si>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</si>
  <si>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</si>
  <si>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</si>
  <si>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</si>
  <si>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</si>
  <si>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</si>
  <si>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</si>
  <si>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</si>
  <si>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</si>
  <si>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</si>
  <si>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</si>
  <si>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</si>
  <si>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</si>
  <si>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</si>
  <si>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</si>
  <si>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</si>
  <si>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</si>
  <si>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</si>
  <si>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</si>
  <si>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</si>
  <si>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</si>
  <si>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</si>
  <si>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</si>
  <si>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</si>
  <si>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</si>
  <si>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</si>
  <si>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</si>
  <si>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</si>
  <si>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</si>
  <si>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</si>
  <si>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</si>
  <si>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</si>
  <si>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</si>
  <si>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</si>
  <si>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</si>
  <si>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</si>
  <si>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</si>
  <si>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</si>
  <si>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</si>
  <si>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</si>
  <si>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</si>
  <si>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</si>
  <si>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</si>
  <si>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</si>
  <si>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</si>
  <si>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</si>
  <si>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</si>
  <si>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</si>
  <si>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</si>
  <si>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</si>
  <si>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</si>
  <si>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</si>
  <si>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</si>
  <si>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</si>
  <si>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</si>
  <si>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</si>
  <si>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</si>
  <si>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</si>
  <si>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</si>
  <si>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</si>
  <si>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</si>
  <si>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</si>
  <si>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</si>
  <si>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</si>
  <si>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</si>
  <si>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</si>
  <si>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</si>
  <si>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</si>
  <si>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</si>
  <si>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</si>
  <si>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</si>
  <si>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</si>
  <si>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</si>
  <si>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</si>
  <si>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</si>
  <si>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</si>
  <si>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</si>
  <si>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</si>
  <si>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</si>
  <si>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</si>
  <si>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</si>
  <si>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</si>
  <si>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</si>
  <si>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</si>
  <si>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</si>
  <si>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</si>
  <si>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</si>
  <si>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</si>
  <si>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</si>
  <si>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</si>
  <si>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</si>
  <si>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</si>
  <si>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</si>
  <si>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</si>
  <si>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</si>
  <si>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</si>
  <si>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</si>
  <si>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</si>
  <si>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</si>
  <si>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</si>
  <si>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</si>
  <si>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</si>
  <si>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</si>
  <si>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</si>
  <si>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</si>
  <si>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</si>
  <si>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</si>
  <si>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</si>
  <si>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</si>
  <si>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</si>
  <si>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</si>
  <si>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</si>
  <si>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</si>
  <si>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</si>
  <si>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</si>
  <si>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</si>
  <si>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</si>
  <si>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</si>
  <si>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</si>
  <si>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</si>
  <si>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</si>
  <si>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</si>
  <si>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</si>
  <si>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</si>
  <si>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</si>
  <si>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</si>
  <si>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</si>
  <si>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</si>
  <si>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</si>
  <si>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</si>
  <si>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</si>
  <si>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</si>
  <si>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</si>
  <si>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</si>
  <si>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</si>
  <si>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</si>
  <si>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</si>
  <si>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</si>
  <si>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</si>
  <si>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</si>
  <si>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</si>
  <si>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</si>
  <si>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</si>
  <si>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</si>
  <si>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</si>
  <si>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</si>
  <si>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</si>
  <si>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</si>
  <si>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</si>
  <si>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</si>
  <si>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</si>
  <si>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</si>
  <si>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</si>
  <si>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</si>
  <si>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</si>
  <si>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</si>
  <si>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</si>
  <si>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</si>
  <si>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</si>
  <si>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</si>
  <si>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</si>
  <si>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</si>
  <si>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</si>
  <si>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</si>
  <si>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</si>
  <si>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</si>
  <si>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</si>
  <si>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</si>
  <si>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</si>
  <si>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</si>
  <si>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</si>
  <si>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</si>
  <si>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</si>
  <si>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</si>
  <si>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</si>
  <si>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</si>
  <si>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</si>
  <si>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</si>
  <si>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</si>
  <si>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</si>
  <si>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</si>
  <si>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</si>
  <si>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</si>
  <si>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</si>
  <si>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</si>
  <si>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</si>
  <si>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</si>
  <si>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</si>
  <si>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</si>
  <si>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</si>
  <si>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</si>
  <si>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</si>
  <si>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</si>
  <si>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</si>
  <si>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</si>
  <si>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</si>
  <si>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</si>
  <si>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</si>
  <si>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</si>
  <si>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</si>
  <si>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</si>
  <si>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</si>
  <si>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</si>
  <si>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</si>
  <si>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</si>
  <si>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</si>
  <si>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</si>
  <si>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</si>
  <si>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</si>
  <si>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</si>
  <si>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</si>
  <si>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</si>
  <si>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</si>
  <si>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</si>
  <si>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</si>
  <si>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</si>
  <si>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</si>
  <si>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</si>
  <si>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</si>
  <si>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</si>
  <si>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</si>
  <si>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</si>
  <si>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</si>
  <si>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</si>
  <si>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</si>
  <si>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</si>
  <si>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</si>
  <si>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</si>
  <si>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</si>
  <si>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</si>
  <si>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</si>
  <si>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</si>
  <si>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</si>
  <si>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</si>
  <si>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</si>
  <si>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</si>
  <si>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</si>
  <si>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</si>
  <si>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</si>
  <si>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</si>
  <si>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</si>
  <si>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</si>
  <si>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</si>
  <si>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</si>
  <si>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</si>
  <si>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</si>
  <si>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</si>
  <si>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</si>
  <si>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</si>
  <si>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</si>
  <si>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</si>
  <si>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</si>
  <si>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</si>
  <si>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</si>
  <si>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</si>
  <si>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</si>
  <si>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</si>
  <si>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</si>
  <si>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</si>
  <si>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</si>
  <si>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</si>
  <si>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</si>
  <si>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</si>
  <si>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</si>
  <si>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</si>
  <si>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</si>
  <si>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</si>
  <si>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</si>
  <si>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</si>
  <si>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</si>
  <si>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</si>
  <si>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</si>
  <si>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</si>
  <si>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</si>
  <si>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</si>
  <si>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</si>
  <si>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</si>
  <si>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</si>
  <si>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</si>
  <si>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</si>
  <si>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</si>
  <si>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</si>
  <si>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</si>
  <si>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</si>
  <si>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</si>
  <si>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</si>
  <si>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</si>
  <si>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</si>
  <si>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</si>
  <si>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</si>
  <si>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</si>
  <si>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</si>
  <si>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</si>
  <si>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</si>
  <si>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</si>
  <si>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</si>
  <si>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</si>
  <si>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</si>
  <si>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</si>
  <si>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</si>
  <si>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</si>
  <si>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</si>
  <si>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</si>
  <si>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</si>
  <si>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</si>
  <si>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</si>
  <si>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</si>
  <si>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</si>
  <si>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</si>
  <si>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</si>
  <si>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</si>
  <si>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</si>
  <si>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</si>
  <si>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</si>
  <si>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</si>
  <si>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</si>
  <si>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</si>
  <si>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</si>
  <si>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</si>
  <si>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</si>
  <si>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</si>
  <si>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</si>
  <si>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</si>
  <si>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</si>
  <si>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</si>
  <si>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</si>
  <si>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</si>
  <si>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</si>
  <si>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</si>
  <si>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</si>
  <si>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</si>
  <si>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</si>
  <si>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</si>
  <si>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</si>
  <si>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</si>
  <si>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</si>
  <si>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</si>
  <si>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</si>
  <si>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</si>
  <si>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</si>
  <si>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</si>
  <si>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</si>
  <si>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</si>
  <si>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</si>
  <si>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</si>
  <si>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</si>
  <si>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</si>
  <si>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</si>
  <si>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</si>
  <si>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</si>
  <si>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</si>
  <si>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</si>
  <si>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</si>
  <si>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</si>
  <si>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</si>
  <si>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</si>
  <si>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</si>
  <si>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</si>
  <si>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</si>
  <si>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</si>
  <si>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</si>
  <si>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</si>
  <si>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</si>
  <si>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</si>
  <si>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</si>
  <si>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</si>
  <si>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</si>
  <si>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</si>
  <si>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</si>
  <si>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</si>
  <si>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</si>
  <si>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</si>
  <si>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</si>
  <si>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</si>
  <si>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</si>
  <si>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</si>
  <si>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</si>
  <si>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</si>
  <si>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</si>
  <si>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</si>
  <si>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</si>
  <si>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</si>
  <si>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</si>
  <si>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</si>
  <si>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</si>
  <si>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</si>
  <si>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</si>
  <si>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</si>
  <si>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</si>
  <si>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</si>
  <si>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</si>
  <si>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</si>
  <si>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</si>
  <si>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</si>
  <si>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</si>
  <si>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</si>
  <si>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</si>
  <si>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</si>
  <si>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</si>
  <si>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</si>
  <si>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</si>
  <si>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</si>
  <si>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</si>
  <si>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</si>
  <si>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</si>
  <si>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</si>
  <si>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</si>
  <si>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</si>
  <si>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</si>
  <si>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</si>
  <si>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</si>
  <si>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</si>
  <si>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</si>
  <si>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</si>
  <si>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</si>
  <si>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</si>
  <si>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</si>
  <si>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</si>
  <si>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</si>
  <si>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</si>
  <si>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</si>
  <si>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</si>
  <si>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</si>
  <si>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</si>
  <si>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</si>
  <si>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</si>
  <si>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</si>
  <si>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</si>
  <si>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</si>
  <si>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</si>
  <si>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</si>
  <si>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</si>
  <si>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</si>
  <si>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</si>
  <si>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</si>
  <si>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</si>
  <si>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</si>
  <si>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</si>
  <si>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</si>
  <si>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</si>
  <si>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</si>
  <si>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</si>
  <si>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</si>
  <si>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</si>
  <si>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</si>
  <si>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</si>
  <si>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</si>
  <si>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</si>
  <si>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</si>
  <si>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</si>
  <si>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</si>
  <si>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</si>
  <si>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</si>
  <si>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</si>
  <si>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</si>
  <si>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</si>
  <si>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</si>
  <si>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</si>
  <si>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</si>
  <si>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</si>
  <si>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</si>
  <si>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</si>
  <si>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</si>
  <si>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</si>
  <si>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</si>
  <si>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</si>
  <si>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</si>
  <si>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</si>
  <si>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</si>
  <si>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</si>
  <si>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</si>
  <si>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</si>
  <si>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</si>
  <si>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</si>
  <si>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</si>
  <si>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</si>
  <si>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</si>
  <si>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</si>
  <si>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</si>
  <si>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</si>
  <si>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</si>
  <si>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</si>
  <si>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</si>
  <si>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</si>
  <si>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</si>
  <si>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</si>
  <si>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</si>
  <si>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</si>
  <si>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</si>
  <si>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</si>
  <si>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</si>
  <si>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</si>
  <si>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</si>
  <si>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</si>
  <si>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</si>
  <si>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</si>
  <si>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</si>
  <si>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</si>
  <si>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</si>
  <si>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</si>
  <si>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</si>
  <si>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</si>
  <si>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</si>
  <si>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</si>
  <si>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</si>
  <si>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</si>
  <si>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</si>
  <si>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</si>
  <si>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</si>
  <si>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</si>
  <si>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</si>
  <si>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</si>
  <si>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</si>
  <si>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</si>
  <si>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</si>
  <si>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</si>
  <si>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</si>
  <si>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</si>
  <si>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</si>
  <si>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</si>
  <si>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</si>
  <si>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</si>
  <si>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</si>
  <si>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</si>
  <si>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</si>
  <si>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</si>
  <si>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</si>
  <si>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</si>
  <si>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</si>
  <si>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</si>
  <si>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</si>
  <si>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</si>
  <si>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</si>
  <si>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</si>
  <si>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</si>
  <si>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</si>
  <si>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</si>
  <si>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</si>
  <si>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</si>
  <si>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</si>
  <si>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</si>
  <si>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</si>
  <si>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</si>
  <si>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</si>
  <si>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</si>
  <si>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</si>
  <si>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</si>
  <si>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</si>
  <si>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</si>
  <si>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</si>
  <si>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</si>
  <si>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</si>
  <si>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</si>
  <si>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</si>
  <si>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</si>
  <si>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</si>
  <si>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</si>
  <si>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</si>
  <si>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</si>
  <si>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</si>
  <si>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</si>
  <si>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</si>
  <si>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</si>
  <si>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</si>
  <si>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</si>
  <si>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</si>
  <si>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</si>
  <si>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</si>
  <si>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</si>
  <si>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</si>
  <si>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</si>
  <si>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</si>
  <si>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</si>
  <si>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</si>
  <si>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</si>
  <si>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</si>
  <si>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</si>
  <si>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</si>
  <si>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</si>
  <si>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</si>
  <si>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</si>
  <si>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</si>
  <si>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</si>
  <si>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</si>
  <si>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</si>
  <si>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</si>
  <si>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</si>
  <si>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</si>
  <si>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</si>
  <si>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</si>
  <si>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</si>
  <si>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</si>
  <si>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</si>
  <si>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</si>
  <si>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</si>
  <si>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</si>
  <si>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</si>
  <si>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</si>
  <si>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</si>
  <si>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</si>
  <si>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</si>
  <si>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</si>
  <si>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</si>
  <si>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</si>
  <si>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</si>
  <si>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</si>
  <si>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</si>
  <si>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</si>
  <si>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</si>
  <si>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</si>
  <si>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</si>
  <si>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</si>
  <si>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</si>
  <si>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</si>
  <si>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</si>
  <si>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</si>
  <si>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</si>
  <si>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</si>
  <si>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</si>
  <si>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</si>
  <si>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</si>
  <si>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</si>
  <si>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</si>
  <si>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</si>
  <si>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</si>
  <si>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</si>
  <si>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</si>
  <si>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</si>
  <si>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</si>
  <si>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</si>
  <si>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</si>
  <si>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</si>
  <si>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</si>
  <si>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</si>
  <si>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</si>
  <si>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</si>
  <si>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</si>
  <si>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</si>
  <si>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</si>
  <si>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</si>
  <si>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</si>
  <si>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</si>
  <si>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</si>
  <si>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</si>
  <si>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</si>
  <si>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</si>
  <si>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</si>
  <si>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</si>
  <si>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</si>
  <si>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</si>
  <si>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</si>
  <si>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</si>
  <si>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</si>
  <si>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</si>
  <si>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</si>
  <si>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</si>
  <si>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</si>
  <si>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</si>
  <si>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</si>
  <si>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</si>
  <si>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</si>
  <si>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</si>
  <si>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</si>
  <si>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</si>
  <si>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</si>
  <si>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</si>
  <si>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</si>
  <si>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</si>
  <si>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</si>
  <si>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</si>
  <si>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</si>
  <si>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</si>
  <si>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</si>
  <si>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</si>
  <si>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</si>
  <si>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</si>
  <si>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</si>
  <si>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</si>
  <si>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</si>
  <si>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</si>
  <si>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</si>
  <si>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</si>
  <si>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</si>
  <si>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</si>
  <si>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</si>
  <si>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</si>
  <si>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</si>
  <si>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</si>
  <si>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</si>
  <si>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</si>
  <si>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</si>
  <si>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</si>
  <si>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</si>
  <si>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</si>
  <si>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</si>
  <si>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</si>
  <si>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</si>
  <si>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</si>
  <si>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</si>
  <si>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</si>
  <si>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</si>
  <si>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</si>
  <si>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</si>
  <si>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</si>
  <si>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</si>
  <si>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</si>
  <si>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</si>
  <si>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</si>
  <si>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</si>
  <si>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</si>
  <si>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</si>
  <si>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</si>
  <si>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</si>
  <si>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</si>
  <si>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</si>
  <si>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</si>
  <si>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</si>
  <si>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</si>
  <si>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</si>
  <si>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</si>
  <si>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</si>
  <si>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</si>
  <si>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</si>
  <si>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</si>
  <si>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</si>
  <si>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</si>
  <si>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</si>
  <si>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</si>
  <si>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</si>
  <si>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</si>
  <si>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</si>
  <si>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</si>
  <si>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</si>
  <si>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</si>
  <si>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</si>
  <si>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</si>
  <si>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</si>
  <si>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</si>
  <si>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</si>
  <si>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</si>
  <si>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</si>
  <si>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</si>
  <si>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</si>
  <si>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</si>
  <si>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</si>
  <si>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</si>
  <si>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</si>
  <si>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</si>
  <si>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</si>
  <si>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</si>
  <si>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</si>
  <si>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</si>
  <si>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</si>
  <si>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</si>
  <si>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</si>
  <si>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</si>
  <si>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</si>
  <si>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</si>
  <si>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</si>
  <si>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</si>
  <si>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</si>
  <si>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</si>
  <si>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</si>
  <si>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</si>
  <si>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</si>
  <si>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</si>
  <si>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</si>
  <si>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</si>
  <si>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</si>
  <si>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</si>
  <si>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</si>
  <si>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</si>
  <si>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</si>
  <si>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</si>
  <si>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</si>
  <si>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</si>
  <si>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</si>
  <si>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</si>
  <si>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</si>
  <si>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</si>
  <si>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</si>
  <si>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</si>
  <si>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</si>
  <si>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</si>
  <si>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</si>
  <si>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</si>
  <si>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</si>
  <si>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</si>
  <si>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</si>
  <si>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</si>
  <si>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</si>
  <si>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</si>
  <si>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</si>
  <si>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</si>
  <si>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</si>
  <si>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</si>
  <si>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</si>
  <si>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</si>
  <si>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</si>
  <si>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</si>
  <si>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</si>
  <si>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</si>
  <si>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</si>
  <si>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</si>
  <si>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</si>
  <si>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</si>
  <si>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</si>
  <si>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</si>
  <si>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</si>
  <si>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</si>
  <si>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</si>
  <si>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</si>
  <si>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</si>
  <si>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</si>
  <si>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</si>
  <si>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</si>
  <si>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</si>
  <si>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</si>
  <si>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</si>
  <si>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</si>
  <si>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</si>
  <si>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</si>
  <si>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</si>
  <si>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</si>
  <si>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</si>
  <si>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</si>
  <si>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</si>
  <si>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</si>
  <si>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</si>
  <si>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</si>
  <si>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</si>
  <si>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</si>
  <si>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</si>
  <si>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</si>
  <si>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</si>
  <si>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</si>
  <si>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</si>
  <si>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</si>
  <si>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</si>
  <si>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</si>
  <si>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</si>
  <si>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</si>
  <si>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</si>
  <si>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</si>
  <si>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</si>
  <si>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</si>
  <si>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</si>
  <si>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</si>
  <si>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</si>
  <si>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</si>
  <si>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</si>
  <si>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</si>
  <si>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</si>
  <si>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</si>
  <si>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</si>
  <si>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</si>
  <si>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</si>
  <si>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</si>
  <si>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</si>
  <si>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</si>
  <si>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</si>
  <si>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</si>
  <si>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</si>
  <si>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</si>
  <si>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</si>
  <si>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</si>
  <si>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</si>
  <si>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</si>
  <si>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</si>
  <si>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</si>
  <si>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</si>
  <si>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</si>
  <si>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</si>
  <si>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</si>
  <si>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</si>
  <si>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</si>
  <si>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</si>
  <si>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</si>
  <si>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</si>
  <si>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</si>
  <si>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</si>
  <si>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</si>
  <si>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</si>
  <si>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</si>
  <si>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</si>
  <si>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</si>
  <si>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</si>
  <si>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</si>
  <si>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</si>
  <si>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</si>
  <si>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</si>
  <si>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</si>
  <si>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</si>
  <si>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</si>
  <si>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</si>
  <si>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</si>
  <si>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</si>
  <si>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</si>
  <si>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</si>
  <si>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</si>
  <si>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</si>
  <si>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</si>
  <si>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</si>
  <si>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</si>
  <si>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</si>
  <si>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</si>
  <si>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</si>
  <si>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</si>
  <si>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</si>
  <si>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</si>
  <si>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</si>
  <si>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</si>
  <si>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</si>
  <si>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</si>
  <si>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</si>
  <si>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</si>
  <si>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</si>
  <si>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</si>
  <si>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</si>
  <si>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</si>
  <si>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</si>
  <si>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</si>
  <si>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</si>
  <si>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</si>
  <si>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</si>
  <si>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</si>
  <si>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</si>
  <si>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</si>
  <si>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</si>
  <si>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</si>
  <si>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</si>
  <si>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</si>
  <si>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</si>
  <si>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</si>
  <si>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</si>
  <si>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</si>
  <si>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</si>
  <si>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</si>
  <si>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</si>
  <si>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</si>
  <si>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</si>
  <si>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</si>
  <si>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</si>
  <si>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</si>
  <si>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</si>
  <si>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</si>
  <si>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</si>
  <si>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</si>
  <si>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</si>
  <si>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</si>
  <si>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</si>
  <si>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</si>
  <si>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</si>
  <si>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</si>
  <si>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</si>
  <si>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</si>
  <si>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</si>
  <si>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</si>
  <si>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</si>
  <si>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</si>
  <si>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</si>
  <si>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</si>
  <si>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</si>
  <si>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</si>
  <si>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</si>
  <si>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</si>
  <si>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</si>
  <si>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</si>
  <si>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</si>
  <si>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</si>
  <si>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</si>
  <si>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</si>
  <si>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</si>
  <si>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</si>
  <si>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</si>
  <si>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</si>
  <si>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</si>
  <si>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</si>
  <si>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</si>
  <si>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</si>
  <si>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</si>
  <si>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</si>
  <si>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</si>
  <si>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</si>
  <si>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</si>
  <si>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</si>
  <si>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</si>
  <si>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</si>
  <si>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</si>
  <si>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</si>
  <si>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</si>
  <si>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</si>
  <si>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</si>
  <si>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</si>
  <si>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</si>
  <si>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</si>
  <si>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</si>
  <si>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</si>
  <si>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</si>
  <si>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</si>
  <si>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</si>
  <si>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</si>
  <si>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</si>
  <si>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</si>
  <si>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</si>
  <si>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</si>
  <si>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</si>
  <si>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</si>
  <si>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</si>
  <si>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</si>
  <si>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</si>
  <si>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</si>
  <si>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</si>
  <si>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</si>
  <si>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</si>
  <si>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</si>
  <si>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</si>
  <si>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</si>
  <si>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</si>
  <si>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</si>
  <si>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</si>
  <si>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</si>
  <si>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</si>
  <si>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</si>
  <si>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</si>
  <si>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</si>
  <si>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</si>
  <si>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</si>
  <si>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</si>
  <si>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</si>
  <si>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</si>
  <si>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</si>
  <si>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</si>
  <si>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</si>
  <si>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</si>
  <si>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</si>
  <si>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</si>
  <si>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</si>
  <si>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</si>
  <si>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</si>
  <si>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</si>
  <si>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</si>
  <si>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</si>
  <si>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</si>
  <si>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</si>
  <si>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</si>
  <si>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</si>
  <si>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</si>
  <si>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</si>
  <si>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</si>
  <si>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</si>
  <si>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</si>
  <si>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</si>
  <si>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</si>
  <si>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</si>
  <si>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</si>
  <si>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</si>
  <si>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</si>
  <si>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</si>
  <si>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</si>
  <si>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</si>
  <si>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</si>
  <si>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</si>
  <si>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</si>
  <si>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</si>
  <si>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</si>
  <si>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</si>
  <si>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</si>
  <si>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</si>
  <si>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</si>
  <si>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</si>
  <si>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</si>
  <si>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</si>
  <si>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</si>
  <si>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</si>
  <si>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</si>
  <si>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</si>
  <si>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</si>
  <si>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</si>
  <si>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</si>
  <si>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</si>
  <si>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</si>
  <si>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</si>
  <si>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</si>
  <si>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</si>
  <si>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</si>
  <si>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</si>
  <si>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</si>
  <si>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</si>
  <si>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</si>
  <si>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</si>
  <si>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</si>
  <si>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</si>
  <si>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</si>
  <si>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</si>
  <si>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</si>
  <si>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</si>
  <si>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</si>
  <si>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</si>
  <si>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</si>
  <si>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</si>
  <si>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</si>
  <si>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</si>
  <si>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</si>
  <si>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</si>
  <si>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</si>
  <si>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</si>
  <si>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</si>
  <si>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</si>
  <si>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</si>
  <si>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</si>
  <si>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</si>
  <si>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</si>
  <si>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</si>
  <si>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</si>
  <si>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</si>
  <si>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</si>
  <si>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</si>
  <si>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</si>
  <si>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</si>
  <si>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</si>
  <si>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</si>
  <si>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</si>
  <si>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</si>
  <si>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</si>
  <si>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</si>
  <si>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</si>
  <si>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</si>
  <si>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</si>
  <si>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</si>
  <si>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</si>
  <si>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</si>
  <si>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</si>
  <si>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</si>
  <si>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</si>
  <si>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</si>
  <si>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</si>
  <si>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</si>
  <si>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</si>
  <si>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</si>
  <si>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</si>
  <si>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</si>
  <si>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</si>
  <si>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</si>
  <si>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</si>
  <si>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</si>
  <si>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</si>
  <si>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</si>
  <si>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</si>
  <si>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</si>
  <si>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</si>
  <si>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</si>
  <si>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</si>
  <si>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</si>
  <si>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</si>
  <si>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</si>
  <si>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</si>
  <si>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</si>
  <si>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</si>
  <si>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</si>
  <si>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</si>
  <si>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</si>
  <si>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</si>
  <si>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</si>
  <si>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</si>
  <si>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</si>
  <si>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</si>
  <si>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</si>
  <si>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</si>
  <si>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</si>
  <si>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</si>
  <si>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</si>
  <si>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</si>
  <si>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</si>
  <si>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</si>
  <si>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</si>
  <si>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</si>
  <si>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</si>
  <si>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</si>
  <si>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</si>
  <si>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</si>
  <si>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</si>
  <si>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</si>
  <si>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</si>
  <si>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</si>
  <si>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</si>
  <si>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</si>
  <si>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</si>
  <si>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</si>
  <si>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</si>
  <si>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</si>
  <si>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</si>
  <si>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</si>
  <si>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</si>
  <si>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</si>
  <si>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</si>
  <si>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</si>
  <si>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</si>
  <si>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</si>
  <si>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</si>
  <si>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</si>
  <si>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</si>
  <si>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</si>
  <si>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</si>
  <si>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</si>
  <si>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</si>
  <si>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</si>
  <si>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</si>
  <si>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</si>
  <si>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</si>
  <si>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</si>
  <si>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</si>
  <si>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</si>
  <si>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</si>
  <si>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</si>
  <si>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</si>
  <si>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</si>
  <si>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</si>
  <si>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</si>
  <si>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</si>
  <si>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</si>
  <si>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</si>
  <si>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</si>
  <si>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</si>
  <si>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</si>
  <si>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</si>
  <si>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</si>
  <si>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</si>
  <si>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</si>
  <si>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</si>
  <si>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</si>
  <si>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</si>
  <si>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</si>
  <si>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</si>
  <si>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</si>
  <si>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</si>
  <si>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</si>
  <si>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</si>
  <si>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</si>
  <si>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</si>
  <si>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</si>
  <si>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</si>
  <si>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</si>
  <si>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</si>
  <si>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</si>
  <si>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</si>
  <si>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</si>
  <si>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</si>
  <si>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</si>
  <si>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</si>
  <si>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</si>
  <si>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</si>
  <si>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</si>
  <si>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</si>
  <si>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</si>
  <si>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</si>
  <si>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</si>
  <si>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</si>
  <si>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</si>
  <si>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</si>
  <si>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</si>
  <si>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</si>
  <si>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</si>
  <si>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</si>
  <si>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</si>
  <si>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</si>
  <si>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</si>
  <si>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</si>
  <si>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</si>
  <si>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</si>
  <si>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</si>
  <si>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</si>
  <si>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</si>
  <si>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</si>
  <si>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</si>
  <si>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</si>
  <si>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</si>
  <si>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</si>
  <si>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</si>
  <si>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</si>
  <si>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</si>
  <si>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</si>
  <si>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</si>
  <si>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</si>
  <si>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</si>
  <si>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</si>
  <si>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</si>
  <si>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</si>
  <si>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</si>
  <si>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</si>
  <si>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</si>
  <si>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</si>
  <si>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</si>
  <si>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</si>
  <si>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</si>
  <si>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</si>
  <si>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</si>
  <si>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</si>
  <si>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</si>
  <si>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</si>
  <si>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</si>
  <si>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</si>
  <si>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</si>
  <si>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</si>
  <si>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</si>
  <si>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</si>
  <si>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</si>
  <si>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</si>
  <si>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</si>
  <si>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</si>
  <si>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</si>
  <si>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</si>
  <si>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</si>
  <si>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</si>
  <si>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</si>
  <si>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</si>
  <si>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</si>
  <si>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</si>
  <si>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</si>
  <si>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</si>
  <si>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</si>
  <si>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</si>
  <si>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</si>
  <si>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</si>
  <si>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</si>
  <si>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</si>
  <si>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</si>
  <si>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</si>
  <si>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</si>
  <si>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</si>
  <si>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</si>
  <si>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</si>
  <si>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</si>
  <si>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</si>
  <si>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</si>
  <si>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</si>
  <si>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</si>
  <si>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</si>
  <si>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</si>
  <si>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</si>
  <si>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</si>
  <si>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</si>
  <si>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</si>
  <si>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</si>
  <si>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</si>
  <si>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</si>
  <si>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</si>
  <si>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</si>
  <si>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</si>
  <si>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</si>
  <si>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</si>
  <si>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</si>
  <si>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</si>
  <si>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</si>
  <si>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</si>
  <si>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</si>
  <si>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</si>
  <si>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</si>
  <si>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</si>
  <si>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</si>
  <si>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</si>
  <si>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</si>
  <si>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</si>
  <si>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</si>
  <si>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</si>
  <si>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</si>
  <si>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</si>
  <si>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</si>
  <si>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</si>
  <si>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</si>
  <si>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</si>
  <si>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</si>
  <si>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</si>
  <si>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</si>
  <si>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</si>
  <si>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</si>
  <si>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</si>
  <si>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</si>
  <si>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</si>
  <si>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</si>
  <si>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</si>
  <si>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</si>
  <si>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</si>
  <si>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</si>
  <si>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</si>
  <si>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</si>
  <si>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</si>
  <si>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</si>
  <si>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</si>
  <si>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</si>
  <si>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</si>
  <si>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</si>
  <si>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</si>
  <si>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</si>
  <si>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</si>
  <si>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</si>
  <si>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</si>
  <si>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</si>
  <si>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</si>
  <si>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</si>
  <si>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</si>
  <si>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</si>
  <si>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</si>
  <si>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</si>
  <si>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</si>
  <si>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</si>
  <si>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</si>
  <si>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</si>
  <si>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</si>
  <si>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</si>
  <si>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</si>
  <si>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</si>
  <si>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</si>
  <si>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</si>
  <si>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</si>
  <si>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</si>
  <si>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</si>
  <si>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</si>
  <si>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</si>
  <si>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</si>
  <si>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</si>
  <si>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</si>
  <si>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</si>
  <si>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</si>
  <si>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</si>
  <si>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</si>
  <si>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</si>
  <si>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</si>
  <si>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</si>
  <si>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</si>
  <si>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</si>
  <si>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</si>
  <si>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</si>
  <si>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</si>
  <si>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</si>
  <si>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</si>
  <si>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</si>
  <si>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</si>
  <si>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</si>
  <si>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</si>
  <si>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</si>
  <si>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</si>
  <si>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</si>
  <si>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</si>
  <si>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</si>
  <si>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</si>
  <si>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</si>
  <si>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</si>
  <si>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</si>
  <si>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</si>
  <si>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</si>
  <si>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</si>
  <si>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</si>
  <si>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</si>
  <si>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</si>
  <si>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</si>
  <si>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</si>
  <si>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</si>
  <si>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</si>
  <si>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</si>
  <si>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</si>
  <si>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</si>
  <si>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</si>
  <si>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</si>
  <si>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</si>
  <si>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</si>
  <si>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</si>
  <si>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</si>
  <si>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</si>
  <si>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</si>
  <si>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</si>
  <si>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</si>
  <si>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</si>
  <si>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</si>
  <si>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</si>
  <si>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</si>
  <si>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</si>
  <si>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</si>
  <si>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</si>
  <si>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</si>
  <si>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</si>
  <si>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</si>
  <si>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</si>
  <si>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</si>
  <si>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</si>
  <si>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</si>
  <si>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</si>
  <si>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</si>
  <si>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</si>
  <si>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</si>
  <si>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</si>
  <si>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</si>
  <si>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</si>
  <si>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</si>
  <si>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</si>
  <si>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</si>
  <si>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</si>
  <si>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</si>
  <si>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</si>
  <si>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</si>
  <si>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</si>
  <si>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</si>
  <si>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</si>
  <si>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</si>
  <si>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</si>
  <si>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</si>
  <si>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</si>
  <si>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</si>
  <si>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</si>
  <si>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</si>
  <si>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</si>
  <si>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</si>
  <si>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</si>
  <si>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</si>
  <si>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</si>
  <si>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</si>
  <si>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</si>
  <si>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</si>
  <si>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</si>
  <si>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</si>
  <si>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</si>
  <si>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</si>
  <si>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</si>
  <si>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</si>
  <si>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</si>
  <si>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</si>
  <si>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</si>
  <si>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</si>
  <si>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</si>
  <si>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</si>
  <si>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</si>
  <si>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</si>
  <si>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</si>
  <si>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</si>
  <si>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</si>
  <si>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</si>
  <si>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</si>
  <si>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</si>
  <si>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</si>
  <si>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</si>
  <si>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</si>
  <si>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</si>
  <si>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</si>
  <si>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</si>
  <si>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</si>
  <si>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</si>
  <si>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</si>
  <si>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</si>
  <si>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</si>
  <si>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</si>
  <si>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</si>
  <si>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</si>
  <si>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</si>
  <si>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</si>
  <si>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</si>
  <si>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</si>
  <si>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</si>
  <si>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</si>
  <si>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</si>
  <si>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</si>
  <si>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</si>
  <si>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</si>
  <si>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</si>
  <si>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</si>
  <si>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</si>
  <si>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</si>
  <si>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</si>
  <si>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</si>
  <si>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</si>
  <si>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</si>
  <si>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</si>
  <si>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</si>
  <si>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</si>
  <si>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</si>
  <si>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</si>
  <si>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</si>
  <si>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</si>
  <si>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</si>
  <si>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</si>
  <si>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</si>
  <si>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</si>
  <si>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</si>
  <si>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</si>
  <si>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</si>
  <si>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</si>
  <si>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</si>
  <si>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</si>
  <si>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</si>
  <si>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</si>
  <si>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</si>
  <si>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</si>
  <si>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</si>
  <si>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</si>
  <si>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</si>
  <si>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</si>
  <si>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</si>
  <si>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</si>
  <si>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</si>
  <si>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</si>
  <si>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</si>
  <si>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</si>
  <si>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</si>
  <si>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</si>
  <si>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</si>
  <si>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</si>
  <si>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</si>
  <si>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</si>
  <si>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</si>
  <si>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</si>
  <si>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</si>
  <si>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</si>
  <si>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</si>
  <si>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</si>
  <si>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</si>
  <si>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</si>
  <si>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</si>
  <si>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</si>
  <si>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</si>
  <si>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</si>
  <si>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</si>
  <si>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</si>
  <si>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</si>
  <si>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</si>
  <si>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</si>
  <si>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</si>
  <si>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</si>
  <si>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</si>
  <si>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</si>
  <si>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</si>
  <si>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</si>
  <si>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</si>
  <si>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</si>
  <si>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</si>
  <si>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</si>
  <si>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</si>
  <si>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</si>
  <si>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</si>
  <si>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</si>
  <si>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</si>
  <si>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</si>
  <si>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</si>
  <si>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</si>
  <si>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</si>
  <si>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</si>
  <si>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</si>
  <si>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</si>
  <si>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</si>
  <si>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</si>
  <si>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</si>
  <si>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</si>
  <si>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</si>
  <si>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</si>
  <si>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</si>
  <si>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</si>
  <si>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</si>
  <si>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</si>
  <si>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</si>
  <si>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</si>
  <si>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</si>
  <si>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</si>
  <si>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</si>
  <si>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</si>
  <si>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</si>
  <si>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</si>
  <si>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</si>
  <si>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</si>
  <si>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</si>
  <si>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</si>
  <si>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</si>
  <si>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</si>
  <si>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</si>
  <si>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</si>
  <si>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</si>
  <si>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</si>
  <si>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</si>
  <si>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</si>
  <si>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</si>
  <si>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</si>
  <si>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</si>
  <si>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</si>
  <si>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</si>
  <si>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</si>
  <si>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</si>
  <si>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</si>
  <si>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</si>
  <si>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</si>
  <si>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</si>
  <si>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</si>
  <si>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</si>
  <si>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</si>
  <si>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</si>
  <si>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</si>
  <si>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</si>
  <si>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</si>
  <si>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</si>
  <si>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</si>
  <si>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</si>
  <si>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</si>
  <si>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</si>
  <si>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</si>
  <si>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</si>
  <si>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</si>
  <si>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</si>
  <si>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</si>
  <si>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</si>
  <si>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</si>
  <si>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</si>
  <si>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</si>
  <si>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</si>
  <si>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</si>
  <si>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</si>
  <si>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</si>
  <si>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</si>
  <si>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</si>
  <si>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</si>
  <si>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</si>
  <si>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</si>
  <si>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</si>
  <si>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</si>
  <si>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</si>
  <si>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</si>
  <si>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</si>
  <si>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</si>
  <si>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</si>
  <si>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</si>
  <si>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</si>
  <si>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</si>
  <si>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</si>
  <si>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</si>
  <si>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</si>
  <si>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</si>
  <si>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</si>
  <si>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</si>
  <si>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</si>
  <si>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</si>
  <si>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</si>
  <si>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</si>
  <si>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</si>
  <si>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</si>
  <si>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</si>
  <si>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</si>
  <si>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</si>
  <si>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</si>
  <si>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</si>
  <si>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</si>
  <si>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</si>
  <si>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</si>
  <si>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</si>
  <si>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</si>
  <si>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</si>
  <si>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</si>
  <si>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</si>
  <si>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</si>
  <si>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</si>
  <si>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</si>
  <si>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</si>
  <si>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</si>
  <si>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</si>
  <si>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</si>
  <si>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</si>
  <si>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</si>
  <si>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</si>
  <si>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</si>
  <si>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</si>
  <si>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</si>
  <si>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</si>
  <si>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</si>
  <si>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</si>
  <si>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</si>
  <si>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</si>
  <si>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</si>
  <si>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</si>
  <si>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</si>
  <si>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</si>
  <si>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</si>
  <si>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</si>
  <si>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</si>
  <si>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</si>
  <si>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</si>
  <si>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</si>
  <si>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</si>
  <si>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</si>
  <si>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</si>
  <si>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</si>
  <si>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</si>
  <si>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</si>
  <si>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</si>
  <si>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</si>
  <si>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</si>
  <si>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</si>
  <si>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</si>
  <si>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</si>
  <si>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</si>
  <si>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</si>
  <si>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</si>
  <si>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</si>
  <si>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</si>
  <si>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</si>
  <si>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</si>
  <si>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</si>
  <si>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</si>
  <si>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</si>
  <si>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</si>
  <si>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</si>
  <si>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</si>
  <si>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</si>
  <si>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</si>
  <si>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</si>
  <si>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</si>
  <si>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</si>
  <si>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</si>
  <si>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</si>
  <si>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</si>
  <si>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</si>
  <si>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</si>
  <si>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</si>
  <si>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</si>
  <si>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</si>
  <si>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</si>
  <si>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</si>
  <si>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</si>
  <si>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</si>
  <si>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</si>
  <si>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</si>
  <si>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</si>
  <si>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</si>
  <si>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</si>
  <si>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</si>
  <si>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</si>
  <si>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</si>
  <si>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</si>
  <si>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</si>
  <si>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</si>
  <si>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</si>
  <si>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</si>
  <si>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</si>
  <si>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</si>
  <si>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</si>
  <si>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</si>
  <si>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</si>
  <si>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</si>
  <si>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</si>
  <si>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</si>
  <si>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</si>
  <si>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</si>
  <si>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</si>
  <si>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</si>
  <si>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</si>
  <si>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</si>
  <si>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</si>
  <si>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</si>
  <si>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</si>
  <si>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</si>
  <si>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</si>
  <si>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</si>
  <si>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</si>
  <si>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</si>
  <si>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</si>
  <si>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</si>
  <si>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</si>
  <si>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</si>
  <si>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</si>
  <si>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</si>
  <si>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</si>
  <si>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</si>
  <si>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</si>
  <si>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</si>
  <si>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</si>
  <si>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</si>
  <si>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</si>
  <si>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</si>
  <si>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</si>
  <si>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</si>
  <si>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</si>
  <si>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</si>
  <si>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</si>
  <si>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</si>
  <si>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</si>
  <si>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</si>
  <si>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</si>
  <si>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</si>
  <si>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</si>
  <si>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</si>
  <si>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</si>
  <si>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</si>
  <si>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</si>
  <si>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</si>
  <si>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</si>
  <si>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</si>
  <si>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</si>
  <si>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</si>
  <si>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</si>
  <si>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</si>
  <si>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</si>
  <si>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</si>
  <si>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</si>
  <si>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</si>
  <si>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</si>
  <si>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</si>
  <si>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</si>
  <si>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</si>
  <si>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</si>
  <si>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</si>
  <si>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</si>
  <si>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</si>
  <si>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</si>
  <si>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</si>
  <si>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</si>
  <si>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</si>
  <si>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</si>
  <si>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</si>
  <si>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</si>
  <si>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</si>
  <si>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</si>
  <si>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</si>
  <si>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</si>
  <si>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</si>
  <si>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</si>
  <si>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</si>
  <si>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</si>
  <si>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</si>
  <si>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</si>
  <si>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</si>
  <si>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</si>
  <si>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</si>
  <si>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</si>
  <si>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</si>
  <si>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</si>
  <si>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</si>
  <si>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</si>
  <si>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</si>
  <si>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</si>
  <si>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</si>
  <si>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</si>
  <si>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</si>
  <si>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</si>
  <si>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</si>
  <si>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</si>
  <si>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</si>
  <si>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</si>
  <si>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</si>
  <si>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</si>
  <si>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</si>
  <si>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</si>
  <si>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</si>
  <si>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</si>
  <si>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</si>
  <si>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</si>
  <si>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</si>
  <si>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</si>
  <si>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</si>
  <si>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</si>
  <si>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</si>
  <si>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</si>
  <si>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</si>
  <si>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</si>
  <si>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</si>
  <si>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</si>
  <si>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</si>
  <si>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</si>
  <si>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</si>
  <si>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</si>
  <si>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</si>
  <si>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</si>
  <si>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</si>
  <si>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</si>
  <si>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</si>
  <si>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</si>
  <si>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</si>
  <si>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</si>
  <si>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</si>
  <si>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</si>
  <si>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</si>
  <si>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</si>
  <si>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</si>
  <si>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</si>
  <si>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</si>
  <si>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</si>
  <si>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</si>
  <si>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</si>
  <si>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</si>
  <si>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</si>
  <si>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</si>
  <si>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</si>
  <si>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</si>
  <si>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</si>
  <si>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</si>
  <si>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</si>
  <si>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</si>
  <si>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</si>
  <si>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</si>
  <si>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</si>
  <si>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</si>
  <si>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</si>
  <si>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</si>
  <si>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</si>
  <si>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</si>
  <si>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</si>
  <si>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</si>
  <si>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</si>
  <si>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</si>
  <si>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</si>
  <si>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</si>
  <si>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</si>
  <si>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</si>
  <si>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</si>
  <si>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</si>
  <si>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</si>
  <si>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</si>
  <si>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</si>
  <si>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</si>
  <si>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</si>
  <si>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</si>
  <si>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</si>
  <si>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</si>
  <si>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</si>
  <si>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</si>
  <si>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</si>
  <si>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</si>
  <si>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</si>
  <si>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</si>
  <si>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</si>
  <si>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</si>
  <si>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</si>
  <si>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</si>
  <si>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</si>
  <si>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</si>
  <si>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</si>
  <si>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</si>
  <si>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</si>
  <si>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</si>
  <si>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</si>
  <si>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</si>
  <si>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</si>
  <si>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</si>
  <si>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</si>
  <si>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</si>
  <si>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</si>
  <si>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</si>
  <si>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</si>
  <si>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</si>
  <si>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</si>
  <si>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</si>
  <si>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</si>
  <si>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</si>
  <si>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</si>
  <si>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</si>
  <si>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</si>
  <si>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</si>
  <si>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</si>
  <si>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</si>
  <si>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</si>
  <si>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</si>
  <si>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</si>
  <si>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</si>
  <si>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</si>
  <si>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</si>
  <si>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</si>
  <si>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</si>
  <si>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</si>
  <si>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</si>
  <si>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</si>
  <si>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</si>
  <si>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</si>
  <si>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</si>
  <si>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</si>
  <si>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</si>
  <si>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</si>
  <si>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</si>
  <si>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</si>
  <si>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</si>
  <si>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</si>
  <si>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</si>
  <si>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</si>
  <si>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</si>
  <si>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</si>
  <si>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</si>
  <si>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</si>
  <si>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</si>
  <si>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</si>
  <si>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</si>
  <si>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</si>
  <si>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</si>
  <si>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</si>
  <si>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</si>
  <si>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</si>
  <si>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</si>
  <si>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</si>
  <si>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</si>
  <si>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</si>
  <si>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</si>
  <si>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</si>
  <si>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</si>
  <si>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</si>
  <si>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</si>
  <si>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</si>
  <si>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</si>
  <si>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</si>
  <si>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</si>
  <si>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</si>
  <si>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</si>
  <si>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</si>
  <si>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</si>
  <si>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</si>
  <si>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</si>
  <si>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</si>
  <si>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</si>
  <si>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</si>
  <si>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</si>
  <si>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</si>
  <si>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</si>
  <si>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</si>
  <si>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</si>
  <si>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</si>
  <si>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</si>
  <si>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</si>
  <si>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</si>
  <si>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</si>
  <si>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</si>
  <si>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</si>
  <si>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</si>
  <si>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</si>
  <si>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</si>
  <si>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</si>
  <si>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</si>
  <si>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</si>
  <si>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</si>
  <si>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</si>
  <si>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</si>
  <si>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</si>
  <si>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</si>
  <si>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</si>
  <si>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</si>
  <si>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</si>
  <si>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</si>
  <si>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</si>
  <si>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</si>
  <si>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</si>
  <si>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</si>
  <si>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</si>
  <si>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</si>
  <si>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</si>
  <si>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</si>
  <si>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</si>
  <si>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</si>
  <si>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</si>
  <si>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</si>
  <si>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</si>
  <si>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</si>
  <si>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</si>
  <si>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</si>
  <si>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</si>
  <si>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</si>
  <si>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</si>
  <si>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</si>
  <si>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</si>
  <si>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</si>
  <si>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</si>
  <si>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</si>
  <si>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</si>
  <si>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</si>
  <si>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</si>
  <si>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</si>
  <si>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</si>
  <si>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</si>
  <si>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</si>
  <si>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</si>
  <si>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</si>
  <si>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</si>
  <si>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</si>
  <si>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</si>
  <si>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</si>
  <si>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</si>
  <si>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</si>
  <si>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</si>
  <si>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</si>
  <si>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</si>
  <si>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</si>
  <si>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</si>
  <si>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</si>
  <si>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</si>
  <si>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</si>
  <si>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</si>
  <si>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</si>
  <si>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</si>
  <si>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</si>
  <si>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</si>
  <si>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</si>
  <si>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</si>
  <si>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</si>
  <si>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</si>
  <si>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</si>
  <si>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</si>
  <si>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</si>
  <si>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</si>
  <si>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</si>
  <si>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</si>
  <si>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</si>
  <si>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</si>
  <si>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</si>
  <si>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</si>
  <si>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</si>
  <si>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</si>
  <si>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</si>
  <si>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</si>
  <si>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</si>
  <si>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</si>
  <si>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</si>
  <si>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</si>
  <si>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</si>
  <si>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</si>
  <si>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</si>
  <si>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</si>
  <si>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</si>
  <si>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</si>
  <si>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</si>
  <si>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</si>
  <si>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</si>
  <si>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</si>
  <si>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</si>
  <si>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</si>
  <si>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</si>
  <si>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</si>
  <si>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</si>
  <si>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</si>
  <si>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</si>
  <si>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</si>
  <si>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</si>
  <si>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</si>
  <si>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</si>
  <si>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</si>
  <si>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</si>
  <si>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</si>
  <si>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</si>
  <si>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</si>
  <si>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</si>
  <si>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</si>
  <si>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</si>
  <si>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</si>
  <si>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</si>
  <si>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</si>
  <si>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</si>
  <si>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</si>
  <si>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</si>
  <si>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</si>
  <si>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</si>
  <si>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</si>
  <si>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</si>
  <si>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</si>
  <si>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</si>
  <si>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</si>
  <si>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</si>
  <si>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</si>
  <si>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</si>
  <si>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</si>
  <si>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</si>
  <si>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</si>
  <si>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</si>
  <si>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</si>
  <si>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</si>
  <si>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</si>
  <si>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</si>
  <si>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</si>
  <si>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</si>
  <si>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</si>
  <si>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</si>
  <si>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</si>
  <si>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</si>
  <si>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</si>
  <si>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</si>
  <si>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</si>
  <si>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</si>
  <si>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</si>
  <si>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</si>
  <si>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</si>
  <si>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</si>
  <si>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</si>
  <si>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</si>
  <si>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</si>
  <si>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</si>
  <si>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</si>
  <si>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</si>
  <si>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</si>
  <si>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</si>
  <si>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</si>
  <si>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</si>
  <si>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</si>
  <si>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</si>
  <si>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</si>
  <si>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</si>
  <si>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</si>
  <si>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</si>
  <si>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</si>
  <si>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</si>
  <si>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</si>
  <si>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</si>
  <si>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</si>
  <si>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</si>
  <si>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</si>
  <si>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</si>
  <si>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</si>
  <si>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</si>
  <si>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</si>
  <si>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</si>
  <si>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</si>
  <si>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</si>
  <si>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</si>
  <si>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</si>
  <si>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</si>
  <si>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</si>
  <si>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</si>
  <si>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</si>
  <si>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</si>
  <si>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</si>
  <si>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</si>
  <si>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</si>
  <si>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</si>
  <si>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</si>
  <si>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</si>
  <si>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</si>
  <si>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</si>
  <si>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</si>
  <si>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</si>
  <si>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</si>
  <si>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</si>
  <si>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</si>
  <si>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</si>
  <si>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</si>
  <si>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</si>
  <si>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</si>
  <si>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</si>
  <si>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</si>
  <si>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</si>
  <si>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</si>
  <si>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</si>
  <si>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</si>
  <si>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</si>
  <si>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</si>
  <si>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</si>
  <si>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</si>
  <si>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</si>
  <si>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</si>
  <si>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</si>
  <si>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</si>
  <si>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</si>
  <si>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</si>
  <si>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</si>
  <si>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</si>
  <si>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</si>
  <si>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</si>
  <si>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</si>
  <si>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</si>
  <si>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</si>
  <si>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</si>
  <si>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</si>
  <si>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</si>
  <si>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</si>
  <si>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</si>
  <si>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</si>
  <si>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</si>
  <si>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</si>
  <si>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</si>
  <si>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</si>
  <si>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</si>
  <si>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</si>
  <si>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</si>
  <si>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</si>
  <si>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</si>
  <si>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</si>
  <si>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</si>
  <si>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</si>
  <si>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</si>
  <si>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</si>
  <si>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</si>
  <si>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</si>
  <si>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</si>
  <si>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</si>
  <si>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</si>
  <si>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</si>
  <si>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</si>
  <si>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</si>
  <si>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</si>
  <si>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</si>
  <si>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</si>
  <si>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</si>
  <si>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</si>
  <si>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</si>
  <si>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</si>
  <si>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</si>
  <si>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</si>
  <si>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</si>
  <si>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</si>
  <si>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</si>
  <si>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</si>
  <si>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</si>
  <si>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</si>
  <si>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</si>
  <si>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</si>
  <si>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</si>
  <si>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</si>
  <si>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</si>
  <si>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</si>
  <si>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</si>
  <si>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</si>
  <si>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</si>
  <si>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</si>
  <si>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</si>
  <si>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</si>
  <si>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</si>
  <si>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</si>
  <si>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</si>
  <si>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</si>
  <si>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</si>
  <si>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</si>
  <si>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</si>
  <si>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</si>
  <si>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</si>
  <si>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</si>
  <si>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</si>
  <si>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</si>
  <si>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</si>
  <si>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</si>
  <si>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</si>
  <si>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</si>
  <si>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</si>
  <si>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</si>
  <si>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</si>
  <si>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</si>
  <si>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</si>
  <si>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</si>
  <si>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</si>
  <si>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</si>
  <si>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</si>
  <si>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</si>
  <si>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</si>
  <si>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</si>
  <si>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</si>
  <si>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</si>
  <si>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</si>
  <si>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</si>
  <si>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</si>
  <si>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</si>
  <si>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</si>
  <si>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</si>
  <si>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</si>
  <si>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</si>
  <si>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</si>
  <si>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</si>
  <si>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</si>
  <si>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</si>
  <si>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</si>
  <si>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</si>
  <si>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</si>
  <si>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</si>
  <si>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</si>
  <si>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</si>
  <si>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</si>
  <si>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</si>
  <si>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</si>
  <si>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</si>
  <si>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</si>
  <si>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</si>
  <si>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</si>
  <si>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</si>
  <si>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</si>
  <si>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</si>
  <si>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</si>
  <si>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</si>
  <si>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</si>
  <si>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</si>
  <si>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</si>
  <si>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</si>
  <si>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</si>
  <si>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</si>
  <si>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</si>
  <si>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</si>
  <si>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</si>
  <si>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</si>
  <si>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</si>
  <si>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</si>
  <si>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</si>
  <si>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</si>
  <si>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</si>
  <si>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</si>
  <si>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</si>
  <si>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</si>
  <si>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</si>
  <si>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</si>
  <si>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</si>
  <si>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</si>
  <si>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</si>
  <si>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</si>
  <si>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</si>
  <si>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</si>
  <si>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</si>
  <si>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</si>
  <si>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</si>
  <si>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</si>
  <si>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</si>
  <si>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</si>
  <si>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</si>
  <si>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</si>
  <si>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</si>
  <si>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</si>
  <si>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</si>
  <si>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</si>
  <si>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</si>
  <si>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</si>
  <si>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</si>
  <si>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</si>
  <si>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</si>
  <si>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</si>
  <si>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</si>
  <si>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</si>
  <si>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</si>
  <si>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</si>
  <si>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</si>
  <si>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</si>
  <si>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</si>
  <si>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</si>
  <si>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</si>
  <si>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</si>
  <si>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</si>
  <si>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</si>
  <si>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</si>
  <si>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</si>
  <si>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</si>
  <si>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</si>
  <si>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</si>
  <si>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</si>
  <si>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</si>
  <si>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</si>
  <si>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</si>
  <si>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</si>
  <si>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</si>
  <si>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</si>
  <si>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</si>
  <si>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</si>
  <si>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</si>
  <si>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</si>
  <si>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</si>
  <si>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</si>
  <si>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</si>
  <si>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</si>
  <si>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</si>
  <si>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</si>
  <si>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</si>
  <si>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</si>
  <si>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</si>
  <si>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</si>
  <si>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</si>
  <si>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</si>
  <si>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</si>
  <si>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</si>
  <si>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</si>
  <si>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</si>
  <si>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</si>
  <si>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</si>
  <si>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</si>
  <si>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</si>
  <si>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</si>
  <si>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</si>
  <si>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</si>
  <si>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</si>
  <si>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</si>
  <si>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</si>
  <si>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</si>
  <si>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</si>
  <si>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</si>
  <si>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</si>
  <si>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</si>
  <si>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</si>
  <si>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</si>
  <si>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</si>
  <si>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</si>
  <si>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</si>
  <si>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</si>
  <si>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</si>
  <si>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</si>
  <si>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</si>
  <si>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</si>
  <si>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</si>
  <si>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</si>
  <si>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</si>
  <si>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</si>
  <si>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</si>
  <si>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</si>
  <si>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</si>
  <si>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</si>
  <si>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</si>
  <si>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</si>
  <si>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</si>
  <si>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</si>
  <si>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</si>
  <si>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</si>
  <si>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</si>
  <si>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</si>
  <si>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</si>
  <si>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</si>
  <si>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</si>
  <si>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</si>
  <si>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</si>
  <si>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</si>
  <si>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</si>
  <si>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</si>
  <si>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</si>
  <si>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</si>
  <si>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</si>
  <si>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</si>
  <si>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</si>
  <si>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</si>
  <si>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</si>
  <si>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</si>
  <si>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</si>
  <si>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</si>
  <si>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</si>
  <si>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</si>
  <si>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</si>
  <si>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</si>
  <si>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</si>
  <si>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</si>
  <si>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</si>
  <si>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</si>
  <si>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</si>
  <si>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</si>
  <si>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</si>
  <si>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</si>
  <si>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</si>
  <si>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</si>
  <si>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</si>
  <si>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</si>
  <si>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</si>
  <si>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</si>
  <si>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</si>
  <si>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</si>
  <si>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</si>
  <si>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</si>
  <si>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</si>
  <si>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</si>
  <si>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</si>
  <si>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</si>
  <si>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</si>
  <si>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</si>
  <si>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</si>
  <si>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</si>
  <si>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</si>
  <si>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</si>
  <si>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</si>
  <si>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</si>
  <si>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</si>
  <si>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</si>
  <si>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</si>
  <si>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</si>
  <si>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</si>
  <si>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</si>
  <si>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</si>
  <si>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</si>
  <si>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</si>
  <si>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</si>
  <si>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</si>
  <si>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</si>
  <si>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</si>
  <si>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</si>
  <si>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</si>
  <si>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</si>
  <si>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</si>
  <si>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</si>
  <si>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</si>
  <si>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</si>
  <si>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</si>
  <si>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</si>
  <si>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</si>
  <si>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</si>
  <si>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</si>
  <si>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</si>
  <si>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</si>
  <si>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</si>
  <si>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</si>
  <si>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</si>
  <si>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</si>
  <si>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</si>
  <si>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</si>
  <si>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</si>
  <si>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</si>
  <si>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</si>
  <si>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</si>
  <si>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</si>
  <si>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</si>
  <si>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</si>
  <si>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</si>
  <si>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</si>
  <si>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</si>
  <si>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</si>
  <si>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</si>
  <si>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</si>
  <si>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</si>
  <si>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</si>
  <si>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</si>
  <si>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</si>
  <si>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</si>
  <si>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</si>
  <si>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</si>
  <si>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</si>
  <si>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</si>
  <si>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</si>
  <si>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</si>
  <si>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</si>
  <si>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</si>
  <si>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</si>
  <si>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</si>
  <si>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</si>
  <si>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</si>
  <si>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</si>
  <si>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</si>
  <si>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</si>
  <si>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</si>
  <si>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</si>
  <si>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</si>
  <si>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</si>
  <si>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</si>
  <si>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</si>
  <si>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</si>
  <si>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</si>
  <si>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</si>
  <si>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</si>
  <si>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</si>
  <si>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</si>
  <si>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</si>
  <si>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</si>
  <si>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</si>
  <si>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</si>
  <si>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</si>
  <si>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</si>
  <si>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</si>
  <si>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</si>
  <si>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</si>
  <si>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</si>
  <si>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</si>
  <si>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</si>
  <si>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</si>
  <si>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</si>
  <si>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</si>
  <si>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</si>
  <si>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</si>
  <si>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</si>
  <si>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</si>
  <si>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</si>
  <si>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</si>
  <si>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</si>
  <si>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</si>
  <si>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</si>
  <si>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</si>
  <si>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</si>
  <si>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</si>
  <si>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</si>
  <si>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</si>
  <si>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</si>
  <si>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</si>
  <si>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</si>
  <si>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</si>
  <si>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</si>
  <si>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</si>
  <si>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</si>
  <si>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</si>
  <si>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</si>
  <si>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</si>
  <si>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</si>
  <si>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</si>
  <si>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</si>
  <si>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</si>
  <si>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</si>
  <si>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</si>
  <si>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</si>
  <si>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</si>
  <si>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</si>
  <si>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</si>
  <si>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</si>
  <si>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</si>
  <si>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</si>
  <si>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</si>
  <si>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</si>
  <si>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</si>
  <si>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</si>
  <si>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</si>
  <si>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</si>
  <si>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</si>
  <si>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</si>
  <si>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</si>
  <si>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</si>
  <si>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</si>
  <si>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</si>
  <si>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</si>
  <si>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</si>
  <si>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</si>
  <si>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</si>
  <si>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</si>
  <si>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</si>
  <si>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</si>
  <si>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</si>
  <si>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</si>
  <si>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</si>
  <si>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</si>
  <si>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</si>
  <si>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</si>
  <si>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</si>
  <si>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</si>
  <si>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</si>
  <si>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</si>
  <si>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</si>
  <si>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</si>
  <si>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</si>
  <si>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</si>
  <si>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</si>
  <si>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</si>
  <si>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</si>
  <si>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</si>
  <si>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</si>
  <si>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</si>
  <si>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</si>
  <si>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</si>
  <si>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</si>
  <si>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</si>
  <si>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</si>
  <si>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</si>
  <si>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</si>
  <si>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</si>
  <si>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</si>
  <si>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</si>
  <si>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</si>
  <si>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</si>
  <si>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</si>
  <si>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</si>
  <si>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</si>
  <si>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</si>
  <si>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</si>
  <si>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</si>
  <si>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</si>
  <si>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</si>
  <si>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</si>
  <si>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</si>
  <si>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</si>
  <si>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</si>
  <si>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</si>
  <si>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</si>
  <si>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</si>
  <si>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</si>
  <si>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</si>
  <si>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</si>
  <si>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</si>
  <si>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</si>
  <si>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</si>
  <si>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</si>
  <si>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</si>
  <si>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</si>
  <si>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</si>
  <si>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</si>
  <si>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</si>
  <si>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</si>
  <si>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</si>
  <si>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</si>
  <si>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</si>
  <si>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</si>
  <si>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</si>
  <si>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</si>
  <si>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</si>
  <si>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</si>
  <si>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</si>
  <si>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</si>
  <si>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</si>
  <si>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</si>
  <si>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</si>
  <si>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</si>
  <si>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</si>
  <si>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</si>
  <si>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</si>
  <si>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</si>
  <si>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</si>
  <si>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</si>
  <si>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</si>
  <si>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</si>
  <si>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</si>
  <si>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</si>
  <si>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</si>
  <si>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</si>
  <si>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</si>
  <si>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</si>
  <si>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</si>
  <si>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</si>
  <si>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</si>
  <si>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</si>
  <si>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</si>
  <si>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</si>
  <si>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</si>
  <si>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</si>
  <si>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</si>
  <si>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</si>
  <si>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</si>
  <si>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</si>
  <si>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</si>
  <si>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</si>
  <si>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</si>
  <si>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</si>
  <si>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</si>
  <si>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</si>
  <si>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</si>
  <si>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</si>
  <si>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</si>
  <si>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</si>
  <si>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</si>
  <si>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</si>
  <si>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</si>
  <si>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</si>
  <si>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</si>
  <si>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</si>
  <si>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</si>
  <si>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</si>
  <si>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</si>
  <si>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</si>
  <si>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</si>
  <si>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</si>
  <si>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</si>
  <si>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</si>
  <si>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</si>
  <si>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</si>
  <si>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</si>
  <si>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</si>
  <si>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</si>
  <si>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</si>
  <si>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</si>
  <si>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</si>
  <si>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</si>
  <si>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</si>
  <si>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</si>
  <si>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</si>
  <si>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</si>
  <si>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</si>
  <si>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</si>
  <si>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</si>
  <si>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</si>
  <si>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</si>
  <si>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</si>
  <si>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</si>
  <si>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</si>
  <si>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</si>
  <si>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</si>
  <si>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</si>
  <si>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</si>
  <si>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</si>
  <si>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</si>
  <si>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</si>
  <si>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</si>
  <si>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</si>
  <si>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</si>
  <si>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</si>
  <si>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</si>
  <si>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</si>
  <si>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</si>
  <si>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</si>
  <si>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</si>
  <si>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</si>
  <si>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</si>
  <si>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</si>
  <si>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</si>
  <si>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</si>
  <si>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</si>
  <si>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</si>
  <si>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</si>
  <si>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</si>
  <si>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</si>
  <si>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</si>
  <si>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</si>
  <si>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</si>
  <si>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</si>
  <si>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</si>
  <si>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</si>
  <si>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</si>
  <si>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</si>
  <si>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</si>
  <si>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</si>
  <si>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</si>
  <si>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</si>
  <si>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</si>
  <si>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</si>
  <si>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</si>
  <si>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</si>
  <si>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</si>
  <si>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</si>
  <si>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</si>
  <si>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</si>
  <si>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</si>
  <si>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</si>
  <si>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</si>
  <si>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</si>
  <si>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</si>
  <si>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</si>
  <si>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</si>
  <si>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</si>
  <si>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</si>
  <si>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</si>
  <si>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</si>
  <si>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</si>
  <si>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</si>
  <si>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</si>
  <si>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</si>
  <si>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</si>
  <si>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</si>
  <si>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</si>
  <si>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</si>
  <si>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</si>
  <si>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</si>
  <si>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</si>
  <si>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</si>
  <si>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</si>
  <si>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</si>
  <si>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</si>
  <si>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</si>
  <si>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</si>
  <si>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</si>
  <si>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</si>
  <si>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</si>
  <si>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</si>
  <si>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</si>
  <si>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</si>
  <si>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</si>
  <si>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</si>
  <si>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</si>
  <si>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</si>
  <si>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</si>
  <si>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</si>
  <si>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</si>
  <si>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</si>
  <si>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</si>
  <si>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</si>
  <si>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</si>
  <si>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</si>
  <si>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</si>
  <si>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</si>
  <si>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</si>
  <si>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</si>
  <si>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</si>
  <si>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</si>
  <si>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</si>
  <si>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</si>
  <si>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</si>
  <si>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</si>
  <si>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</si>
  <si>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</si>
  <si>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</si>
  <si>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</si>
  <si>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</si>
  <si>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</si>
  <si>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</si>
  <si>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</si>
  <si>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</si>
  <si>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</si>
  <si>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</si>
  <si>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</si>
  <si>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</si>
  <si>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</si>
  <si>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</si>
  <si>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</si>
  <si>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</si>
  <si>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</si>
  <si>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</si>
  <si>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</si>
  <si>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</si>
  <si>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</si>
  <si>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</si>
  <si>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</si>
  <si>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</si>
  <si>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</si>
  <si>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</si>
  <si>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</si>
  <si>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</si>
  <si>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</si>
  <si>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</si>
  <si>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</si>
  <si>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</si>
  <si>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</si>
  <si>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</si>
  <si>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</si>
  <si>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</si>
  <si>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</si>
  <si>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</si>
  <si>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</si>
  <si>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</si>
  <si>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</si>
  <si>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</si>
  <si>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</si>
  <si>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</si>
  <si>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</si>
  <si>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</si>
  <si>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</si>
  <si>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</si>
  <si>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</si>
  <si>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</si>
  <si>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</si>
  <si>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</si>
  <si>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</si>
  <si>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</si>
  <si>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</si>
  <si>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</si>
  <si>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</si>
  <si>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</si>
  <si>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</si>
  <si>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</si>
  <si>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</si>
  <si>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</si>
  <si>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</si>
  <si>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</si>
  <si>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</si>
  <si>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</si>
  <si>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</si>
  <si>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</si>
  <si>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</si>
  <si>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</si>
  <si>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</si>
  <si>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</si>
  <si>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</si>
  <si>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</si>
  <si>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</si>
  <si>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</si>
  <si>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</si>
  <si>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</si>
  <si>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</si>
  <si>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</si>
  <si>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</si>
  <si>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</si>
  <si>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</si>
  <si>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</si>
  <si>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</si>
  <si>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</si>
  <si>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</si>
  <si>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</si>
  <si>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</si>
  <si>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</si>
  <si>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</si>
  <si>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</si>
  <si>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</si>
  <si>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</si>
  <si>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</si>
  <si>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</si>
  <si>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</si>
  <si>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</si>
  <si>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</si>
  <si>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</si>
  <si>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</si>
  <si>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</si>
  <si>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</si>
  <si>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</si>
  <si>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</si>
  <si>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</si>
  <si>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</si>
  <si>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</si>
  <si>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</si>
  <si>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</si>
  <si>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</si>
  <si>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</si>
  <si>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</si>
  <si>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</si>
  <si>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</si>
  <si>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</si>
  <si>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</si>
  <si>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</si>
  <si>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</si>
  <si>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</si>
  <si>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</si>
  <si>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</si>
  <si>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</si>
  <si>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</si>
  <si>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</si>
  <si>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</si>
  <si>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</si>
  <si>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</si>
  <si>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</si>
  <si>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</si>
  <si>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</si>
  <si>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</si>
  <si>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</si>
  <si>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</si>
  <si>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</si>
  <si>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</si>
  <si>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</si>
  <si>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</si>
  <si>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</si>
  <si>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</si>
  <si>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</si>
  <si>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</si>
  <si>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</si>
  <si>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</si>
  <si>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</si>
  <si>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</si>
  <si>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</si>
  <si>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</si>
  <si>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</si>
  <si>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</si>
  <si>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</si>
  <si>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</si>
  <si>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</si>
  <si>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</si>
  <si>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</si>
  <si>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</si>
  <si>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</si>
  <si>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</si>
  <si>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</si>
  <si>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</si>
  <si>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</si>
  <si>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</si>
  <si>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</si>
  <si>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</si>
  <si>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</si>
  <si>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</si>
  <si>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</si>
  <si>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</si>
  <si>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</si>
  <si>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</si>
  <si>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</si>
  <si>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</si>
  <si>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</si>
  <si>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</si>
  <si>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</si>
  <si>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</si>
  <si>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</si>
  <si>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</si>
  <si>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</si>
  <si>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</si>
  <si>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</si>
  <si>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</si>
  <si>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</si>
  <si>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</si>
  <si>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</si>
  <si>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</si>
  <si>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</si>
  <si>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</si>
  <si>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</si>
  <si>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</si>
  <si>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</si>
  <si>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</si>
  <si>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</si>
  <si>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</si>
  <si>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</si>
  <si>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</si>
  <si>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</si>
  <si>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</si>
  <si>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</si>
  <si>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</si>
  <si>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</si>
  <si>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</si>
  <si>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</si>
  <si>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</si>
  <si>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</si>
  <si>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</si>
  <si>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</si>
  <si>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</si>
  <si>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</si>
  <si>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</si>
  <si>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</si>
  <si>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</si>
  <si>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</si>
  <si>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</si>
  <si>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</si>
  <si>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</si>
  <si>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</si>
  <si>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</si>
  <si>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</si>
  <si>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</si>
  <si>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</si>
  <si>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</si>
  <si>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</si>
  <si>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</si>
  <si>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</si>
  <si>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</si>
  <si>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</si>
  <si>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</si>
  <si>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</si>
  <si>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</si>
  <si>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</si>
  <si>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</si>
  <si>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</si>
  <si>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</si>
  <si>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</si>
  <si>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</si>
  <si>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</si>
  <si>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</si>
  <si>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</si>
  <si>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</si>
  <si>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</si>
  <si>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</si>
  <si>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</si>
  <si>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</si>
  <si>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</si>
  <si>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</si>
  <si>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</si>
  <si>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</si>
  <si>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</si>
  <si>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</si>
  <si>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</si>
  <si>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</si>
  <si>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</si>
  <si>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</si>
  <si>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</si>
  <si>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</si>
  <si>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</si>
  <si>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</si>
  <si>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</si>
  <si>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</si>
  <si>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</si>
  <si>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</si>
  <si>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</si>
  <si>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</si>
  <si>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</si>
  <si>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</si>
  <si>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</si>
  <si>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</si>
  <si>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</si>
  <si>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</si>
  <si>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</si>
  <si>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</si>
  <si>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</si>
  <si>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</si>
  <si>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</si>
  <si>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</si>
  <si>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</si>
  <si>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</si>
  <si>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</si>
  <si>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</si>
  <si>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</si>
  <si>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</si>
  <si>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</si>
  <si>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</si>
  <si>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</si>
  <si>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</si>
  <si>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</si>
  <si>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</si>
  <si>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</si>
  <si>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</si>
  <si>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</si>
  <si>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</si>
  <si>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</si>
  <si>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</si>
  <si>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</si>
  <si>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</si>
  <si>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</si>
  <si>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</si>
  <si>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</si>
  <si>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</si>
  <si>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</si>
  <si>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</si>
  <si>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</si>
  <si>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</si>
  <si>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</si>
  <si>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</si>
  <si>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</si>
  <si>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</si>
  <si>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</si>
  <si>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</si>
  <si>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</si>
  <si>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</si>
  <si>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</si>
  <si>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</si>
  <si>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</si>
  <si>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</si>
  <si>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</si>
  <si>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</si>
  <si>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</si>
  <si>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</si>
  <si>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</si>
  <si>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</si>
  <si>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</si>
  <si>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</si>
  <si>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</si>
  <si>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</si>
  <si>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</si>
  <si>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</si>
  <si>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</si>
  <si>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</si>
  <si>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</si>
  <si>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</si>
  <si>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</si>
  <si>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</si>
  <si>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</si>
  <si>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</si>
  <si>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</si>
  <si>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</si>
  <si>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</si>
  <si>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</si>
  <si>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</si>
  <si>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</si>
  <si>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</si>
  <si>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</si>
  <si>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</si>
  <si>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</si>
  <si>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</si>
  <si>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</si>
  <si>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</si>
  <si>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</si>
  <si>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</si>
  <si>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</si>
  <si>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</si>
  <si>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</si>
  <si>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</si>
  <si>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</si>
  <si>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</si>
  <si>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</si>
  <si>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</si>
  <si>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</si>
  <si>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</si>
  <si>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</si>
  <si>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</si>
  <si>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</si>
  <si>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</si>
  <si>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</si>
  <si>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</si>
  <si>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</si>
  <si>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</si>
  <si>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</si>
  <si>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</si>
  <si>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</si>
  <si>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</si>
  <si>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</si>
  <si>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</si>
  <si>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</si>
  <si>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</si>
  <si>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</si>
  <si>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</si>
  <si>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</si>
  <si>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</si>
  <si>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</si>
  <si>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</si>
  <si>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</si>
  <si>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</si>
  <si>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</si>
  <si>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</si>
  <si>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</si>
  <si>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</si>
  <si>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</si>
  <si>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</si>
  <si>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</si>
  <si>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</si>
  <si>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</si>
  <si>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</si>
  <si>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</si>
  <si>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</si>
  <si>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</si>
  <si>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</si>
  <si>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</si>
  <si>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</si>
  <si>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</si>
  <si>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</si>
  <si>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</si>
  <si>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</si>
  <si>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</si>
  <si>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</si>
  <si>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</si>
  <si>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</si>
  <si>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</si>
  <si>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</si>
  <si>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</si>
  <si>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</si>
  <si>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</si>
  <si>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</si>
  <si>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</si>
  <si>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</si>
  <si>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</si>
  <si>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</si>
  <si>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</si>
  <si>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</si>
  <si>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</si>
  <si>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</si>
  <si>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</si>
  <si>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</si>
  <si>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</si>
  <si>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</si>
  <si>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</si>
  <si>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</si>
  <si>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</si>
  <si>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</si>
  <si>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</si>
  <si>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</si>
  <si>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</si>
  <si>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</si>
  <si>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</si>
  <si>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</si>
  <si>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</si>
  <si>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</si>
  <si>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</si>
  <si>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</si>
  <si>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</si>
  <si>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</si>
  <si>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</si>
  <si>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</si>
  <si>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</si>
  <si>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</si>
  <si>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</si>
  <si>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</si>
  <si>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</si>
  <si>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</si>
  <si>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</si>
  <si>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</si>
  <si>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</si>
  <si>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</si>
  <si>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</si>
  <si>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</si>
  <si>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</si>
  <si>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</si>
  <si>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</si>
  <si>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</si>
  <si>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</si>
  <si>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</si>
  <si>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</si>
  <si>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</si>
  <si>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</si>
  <si>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</si>
  <si>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</si>
  <si>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</si>
  <si>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</si>
  <si>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</si>
  <si>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</si>
  <si>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</si>
  <si>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</si>
  <si>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</si>
  <si>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</si>
  <si>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</si>
  <si>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</si>
  <si>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</si>
  <si>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</si>
  <si>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</si>
  <si>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</si>
  <si>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</si>
  <si>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</si>
  <si>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</si>
  <si>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</si>
  <si>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</si>
  <si>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</si>
  <si>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</si>
  <si>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</si>
  <si>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</si>
  <si>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</si>
  <si>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</si>
  <si>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</si>
  <si>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</si>
  <si>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</si>
  <si>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</si>
  <si>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</si>
  <si>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</si>
  <si>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</si>
  <si>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</si>
  <si>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</si>
  <si>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</si>
  <si>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</si>
  <si>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</si>
  <si>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</si>
  <si>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</si>
  <si>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</si>
  <si>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</si>
  <si>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</si>
  <si>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</si>
  <si>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</si>
  <si>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</si>
  <si>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</si>
  <si>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</si>
  <si>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</si>
  <si>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</si>
  <si>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</si>
  <si>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</si>
  <si>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</si>
  <si>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</si>
  <si>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</si>
  <si>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</si>
  <si>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</si>
  <si>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</si>
  <si>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</si>
  <si>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</si>
  <si>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</si>
  <si>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</si>
  <si>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</si>
  <si>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</si>
  <si>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</si>
  <si>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</si>
  <si>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</si>
  <si>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</si>
  <si>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</si>
  <si>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</si>
  <si>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</si>
  <si>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</si>
  <si>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</si>
  <si>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</si>
  <si>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</si>
  <si>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</si>
  <si>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</si>
  <si>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</si>
  <si>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</si>
  <si>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</si>
  <si>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</si>
  <si>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</si>
  <si>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</si>
  <si>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</si>
  <si>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</si>
  <si>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</si>
  <si>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</si>
  <si>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</si>
  <si>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</si>
  <si>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</si>
  <si>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</si>
  <si>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</si>
  <si>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</si>
  <si>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</si>
  <si>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</si>
  <si>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</si>
  <si>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</si>
  <si>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</si>
  <si>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</si>
  <si>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</si>
  <si>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</si>
  <si>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</si>
  <si>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</si>
  <si>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</si>
  <si>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</si>
  <si>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</si>
  <si>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</si>
  <si>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</si>
  <si>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</si>
  <si>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</si>
  <si>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</si>
  <si>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</si>
  <si>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</si>
  <si>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</si>
  <si>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</si>
  <si>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</si>
  <si>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</si>
  <si>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</si>
  <si>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</si>
  <si>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</si>
  <si>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</si>
  <si>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</si>
  <si>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</si>
  <si>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</si>
  <si>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</si>
  <si>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</si>
  <si>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</si>
  <si>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</si>
  <si>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</si>
  <si>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</si>
  <si>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</si>
  <si>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</si>
  <si>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</si>
  <si>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</si>
  <si>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</si>
  <si>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</si>
  <si>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</si>
  <si>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</si>
  <si>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</si>
  <si>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</si>
  <si>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</si>
  <si>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</si>
  <si>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</si>
  <si>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</si>
  <si>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</si>
  <si>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</si>
  <si>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</si>
  <si>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</si>
  <si>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</si>
  <si>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</si>
  <si>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</si>
  <si>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</si>
  <si>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</si>
  <si>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</si>
  <si>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</si>
  <si>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</si>
  <si>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</si>
  <si>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</si>
  <si>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</si>
  <si>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</si>
  <si>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</si>
  <si>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</si>
  <si>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</si>
  <si>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</si>
  <si>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</si>
  <si>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</si>
  <si>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</si>
  <si>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</si>
  <si>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</si>
  <si>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</si>
  <si>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</si>
  <si>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</si>
  <si>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</si>
  <si>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</si>
  <si>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</si>
  <si>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</si>
  <si>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</si>
  <si>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</si>
  <si>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</si>
  <si>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</si>
  <si>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</si>
  <si>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</si>
  <si>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</si>
  <si>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</si>
  <si>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</si>
  <si>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</si>
  <si>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</si>
  <si>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</si>
  <si>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</si>
  <si>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</si>
  <si>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</si>
  <si>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</si>
  <si>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</si>
  <si>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</si>
  <si>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</si>
  <si>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</si>
  <si>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</si>
  <si>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</si>
  <si>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</si>
  <si>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</si>
  <si>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</si>
  <si>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</si>
  <si>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</si>
  <si>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</si>
  <si>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</si>
  <si>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</si>
  <si>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</si>
  <si>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</si>
  <si>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</si>
  <si>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</si>
  <si>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</si>
  <si>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</si>
  <si>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</si>
  <si>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</si>
  <si>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</si>
  <si>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</si>
  <si>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</si>
  <si>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</si>
  <si>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</si>
  <si>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</si>
  <si>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</si>
  <si>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</si>
  <si>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</si>
  <si>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</si>
  <si>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</si>
  <si>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</si>
  <si>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</si>
  <si>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</si>
  <si>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</si>
  <si>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</si>
  <si>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</si>
  <si>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</si>
  <si>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</si>
  <si>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</si>
  <si>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</si>
  <si>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</si>
  <si>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</si>
  <si>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</si>
  <si>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</si>
  <si>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</si>
  <si>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</si>
  <si>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</si>
  <si>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</si>
  <si>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</si>
  <si>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</si>
  <si>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</si>
  <si>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</si>
  <si>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</si>
  <si>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</si>
  <si>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</si>
  <si>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</si>
  <si>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</si>
  <si>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</si>
  <si>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</si>
  <si>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</si>
  <si>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</si>
  <si>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</si>
  <si>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</si>
  <si>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</si>
  <si>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</si>
  <si>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</si>
  <si>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</si>
  <si>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</si>
  <si>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</si>
  <si>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</si>
  <si>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</si>
  <si>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</si>
  <si>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</si>
  <si>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</si>
  <si>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</si>
  <si>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</si>
  <si>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</si>
  <si>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</si>
  <si>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</si>
  <si>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</si>
  <si>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</si>
  <si>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</si>
  <si>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</si>
  <si>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</si>
  <si>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</si>
  <si>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</si>
  <si>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</si>
  <si>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</si>
  <si>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</si>
  <si>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</si>
  <si>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</si>
  <si>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</si>
  <si>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</si>
  <si>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</si>
  <si>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</si>
  <si>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</si>
  <si>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</si>
  <si>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</si>
  <si>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</si>
  <si>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</si>
  <si>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</si>
  <si>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</si>
  <si>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</si>
  <si>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</si>
  <si>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</si>
  <si>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</si>
  <si>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</si>
  <si>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</si>
  <si>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</si>
  <si>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</si>
  <si>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</si>
  <si>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</si>
  <si>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</si>
  <si>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</si>
  <si>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</si>
  <si>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</si>
  <si>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</si>
  <si>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</si>
  <si>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</si>
  <si>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</si>
  <si>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</si>
  <si>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</si>
  <si>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</si>
  <si>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</si>
  <si>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</si>
  <si>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</si>
  <si>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</si>
  <si>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</si>
  <si>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</si>
  <si>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</si>
  <si>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</si>
  <si>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</si>
  <si>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</si>
  <si>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</si>
  <si>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</si>
  <si>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</si>
  <si>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</si>
  <si>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</si>
  <si>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</si>
  <si>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</si>
  <si>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</si>
  <si>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</si>
  <si>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</si>
  <si>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</si>
  <si>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</si>
  <si>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</si>
  <si>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</si>
  <si>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</si>
  <si>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</si>
  <si>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</si>
  <si>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</si>
  <si>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</si>
  <si>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</si>
  <si>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</si>
  <si>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</si>
  <si>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</si>
  <si>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</si>
  <si>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</si>
  <si>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</si>
  <si>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</si>
  <si>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</si>
  <si>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</si>
  <si>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</si>
  <si>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</si>
  <si>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</si>
  <si>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</si>
  <si>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</si>
  <si>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</si>
  <si>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</si>
  <si>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</si>
  <si>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</si>
  <si>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</si>
  <si>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</si>
  <si>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</si>
  <si>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</si>
  <si>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</si>
  <si>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</si>
  <si>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</si>
  <si>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</si>
  <si>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</si>
  <si>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</si>
  <si>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</si>
  <si>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</si>
  <si>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</si>
  <si>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</si>
  <si>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</si>
  <si>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</si>
  <si>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</si>
  <si>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</si>
  <si>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</si>
  <si>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</si>
  <si>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</si>
  <si>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</si>
  <si>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</si>
  <si>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</si>
  <si>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</si>
  <si>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</si>
  <si>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</si>
  <si>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</si>
  <si>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</si>
  <si>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</si>
  <si>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</si>
  <si>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</si>
  <si>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</si>
  <si>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</si>
  <si>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</si>
  <si>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</si>
  <si>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</si>
  <si>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</si>
  <si>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</si>
  <si>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</si>
  <si>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</si>
  <si>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</si>
  <si>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</si>
  <si>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</si>
  <si>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</si>
  <si>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</si>
  <si>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</si>
  <si>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</si>
  <si>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</si>
  <si>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</si>
  <si>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</si>
  <si>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</si>
  <si>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</si>
  <si>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</si>
  <si>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</si>
  <si>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</si>
  <si>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</si>
  <si>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</si>
  <si>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</si>
  <si>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</si>
  <si>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</si>
  <si>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</si>
  <si>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</si>
  <si>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</si>
  <si>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</si>
  <si>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</si>
  <si>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</si>
  <si>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</si>
  <si>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</si>
  <si>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</si>
  <si>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</si>
  <si>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</si>
  <si>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</si>
  <si>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</si>
  <si>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</si>
  <si>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</si>
  <si>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</si>
  <si>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</si>
  <si>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</si>
  <si>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</si>
  <si>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</si>
  <si>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</si>
  <si>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</si>
  <si>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</si>
  <si>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</si>
  <si>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</si>
  <si>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</si>
  <si>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</si>
  <si>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</si>
  <si>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</si>
  <si>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</si>
  <si>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</si>
  <si>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</si>
  <si>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</si>
  <si>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</si>
  <si>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</si>
  <si>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</si>
  <si>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</si>
  <si>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</si>
  <si>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</si>
  <si>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</si>
  <si>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</si>
  <si>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</si>
  <si>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</si>
  <si>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</si>
  <si>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</si>
  <si>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</si>
  <si>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</si>
  <si>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</si>
  <si>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</si>
  <si>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</si>
  <si>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</si>
  <si>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</si>
  <si>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</si>
  <si>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</si>
  <si>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</si>
  <si>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</si>
  <si>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</si>
  <si>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</si>
  <si>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</si>
  <si>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</si>
  <si>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</si>
  <si>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</si>
  <si>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</si>
  <si>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</si>
  <si>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</si>
  <si>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</si>
  <si>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</si>
  <si>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</si>
  <si>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</si>
  <si>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</si>
  <si>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</si>
  <si>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</si>
  <si>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</si>
  <si>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</si>
  <si>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</si>
  <si>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</si>
  <si>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</si>
  <si>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</si>
  <si>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</si>
  <si>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</si>
  <si>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</si>
  <si>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</si>
  <si>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</si>
  <si>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</si>
  <si>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</si>
  <si>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</si>
  <si>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</si>
  <si>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</si>
  <si>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</si>
  <si>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</si>
  <si>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</si>
  <si>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</si>
  <si>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</si>
  <si>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</si>
  <si>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</si>
  <si>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</si>
  <si>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</si>
  <si>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</si>
  <si>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</si>
  <si>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</si>
  <si>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</si>
  <si>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</si>
  <si>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</si>
  <si>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</si>
  <si>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</si>
  <si>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</si>
  <si>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</si>
  <si>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</si>
  <si>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</si>
  <si>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</si>
  <si>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</si>
  <si>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</si>
  <si>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</si>
  <si>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</si>
  <si>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</si>
  <si>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</si>
  <si>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</si>
  <si>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</si>
  <si>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</si>
  <si>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</si>
  <si>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</si>
  <si>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</si>
  <si>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</si>
  <si>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</si>
  <si>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</si>
  <si>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</si>
  <si>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</si>
  <si>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</si>
  <si>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</si>
  <si>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</si>
  <si>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</si>
  <si>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</si>
  <si>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</si>
  <si>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</si>
  <si>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</si>
  <si>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</si>
  <si>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</si>
  <si>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</si>
  <si>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</si>
  <si>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</si>
  <si>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</si>
  <si>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</si>
  <si>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</si>
  <si>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</si>
  <si>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</si>
  <si>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</si>
  <si>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</si>
  <si>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</si>
  <si>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</si>
  <si>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</si>
  <si>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</si>
  <si>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</si>
  <si>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</si>
  <si>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</si>
  <si>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</si>
  <si>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</si>
  <si>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</si>
  <si>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</si>
  <si>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</si>
  <si>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</si>
  <si>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</si>
  <si>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</si>
  <si>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</si>
  <si>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</si>
  <si>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</si>
  <si>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</si>
  <si>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</si>
  <si>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</si>
  <si>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</si>
  <si>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</si>
  <si>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</si>
  <si>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</si>
  <si>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</si>
  <si>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</si>
  <si>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</si>
  <si>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</si>
  <si>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</si>
  <si>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</si>
  <si>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</si>
  <si>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</si>
  <si>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</si>
  <si>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</si>
  <si>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</si>
  <si>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</si>
  <si>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</si>
  <si>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</si>
  <si>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</si>
  <si>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</si>
  <si>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</si>
  <si>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</si>
  <si>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</si>
  <si>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</si>
  <si>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</si>
  <si>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</si>
  <si>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</si>
  <si>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</si>
  <si>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</si>
  <si>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</si>
  <si>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</si>
  <si>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</si>
  <si>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</si>
  <si>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</si>
  <si>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</si>
  <si>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</si>
  <si>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</si>
  <si>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</si>
  <si>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</si>
  <si>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</si>
  <si>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</si>
  <si>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</si>
  <si>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</si>
  <si>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</si>
  <si>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</si>
  <si>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</si>
  <si>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</si>
  <si>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</si>
  <si>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</si>
  <si>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</si>
  <si>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</si>
  <si>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</si>
  <si>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</si>
  <si>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</si>
  <si>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</si>
  <si>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</si>
  <si>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</si>
  <si>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</si>
  <si>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</si>
  <si>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</si>
  <si>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</si>
  <si>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</si>
  <si>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</si>
  <si>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</si>
  <si>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</si>
  <si>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</si>
  <si>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</si>
  <si>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</si>
  <si>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</si>
  <si>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</si>
  <si>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</si>
  <si>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</si>
  <si>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</si>
  <si>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</si>
  <si>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</si>
  <si>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</si>
  <si>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</si>
  <si>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</si>
  <si>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</si>
  <si>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</si>
  <si>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</si>
  <si>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</si>
  <si>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</si>
  <si>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</si>
  <si>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</si>
  <si>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</si>
  <si>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</si>
  <si>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</si>
  <si>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</si>
  <si>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</si>
  <si>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</si>
  <si>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</si>
  <si>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</si>
  <si>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</si>
  <si>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</si>
  <si>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</si>
  <si>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</si>
  <si>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</si>
  <si>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</si>
  <si>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</si>
  <si>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</si>
  <si>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</si>
  <si>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</si>
  <si>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</si>
  <si>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</si>
  <si>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</si>
  <si>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</si>
  <si>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</si>
  <si>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</si>
  <si>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</si>
  <si>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</si>
  <si>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</si>
  <si>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</si>
  <si>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</si>
  <si>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</si>
  <si>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</si>
  <si>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</si>
  <si>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</si>
  <si>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</si>
  <si>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</si>
  <si>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</si>
  <si>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</si>
  <si>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</si>
  <si>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</si>
  <si>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</si>
  <si>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</si>
  <si>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</si>
  <si>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</si>
  <si>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</si>
  <si>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</si>
  <si>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</si>
  <si>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</si>
  <si>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</si>
  <si>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</si>
  <si>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</si>
  <si>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</si>
  <si>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</si>
  <si>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</si>
  <si>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</si>
  <si>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</si>
  <si>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</si>
  <si>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</si>
  <si>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</si>
  <si>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</si>
  <si>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</si>
  <si>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</si>
  <si>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</si>
  <si>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</si>
  <si>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</si>
  <si>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</si>
  <si>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</si>
  <si>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</si>
  <si>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</si>
  <si>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</si>
  <si>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</si>
  <si>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</si>
  <si>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</si>
  <si>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</si>
  <si>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</si>
  <si>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</si>
  <si>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</si>
  <si>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</si>
  <si>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</si>
  <si>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</si>
  <si>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</si>
  <si>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</si>
  <si>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</si>
  <si>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</si>
  <si>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</si>
  <si>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</si>
  <si>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</si>
  <si>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</si>
  <si>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</si>
  <si>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</si>
  <si>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</si>
  <si>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</si>
  <si>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</si>
  <si>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</si>
  <si>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</si>
  <si>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</si>
  <si>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</si>
  <si>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</si>
  <si>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</si>
  <si>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</si>
  <si>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</si>
  <si>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</si>
  <si>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</si>
  <si>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</si>
  <si>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</si>
  <si>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</si>
  <si>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</si>
  <si>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</si>
  <si>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</si>
  <si>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</si>
  <si>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</si>
  <si>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</si>
  <si>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</si>
  <si>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</si>
  <si>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</si>
  <si>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</si>
  <si>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</si>
  <si>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</si>
  <si>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</si>
  <si>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</si>
  <si>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</si>
  <si>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</si>
  <si>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</si>
  <si>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</si>
  <si>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</si>
  <si>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</si>
  <si>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</si>
  <si>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</si>
  <si>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</si>
  <si>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</si>
  <si>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</si>
  <si>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</si>
  <si>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</si>
  <si>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</si>
  <si>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</si>
  <si>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</si>
  <si>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</si>
  <si>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</si>
  <si>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</si>
  <si>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</si>
  <si>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</si>
  <si>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</si>
  <si>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</si>
  <si>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</si>
  <si>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</si>
  <si>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</si>
  <si>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</si>
  <si>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</si>
  <si>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</si>
  <si>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</si>
  <si>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</si>
  <si>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</si>
  <si>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</si>
  <si>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</si>
  <si>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</si>
  <si>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</si>
  <si>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</si>
  <si>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</si>
  <si>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</si>
  <si>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</si>
  <si>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</si>
  <si>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</si>
  <si>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</si>
  <si>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</si>
  <si>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</si>
  <si>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</si>
  <si>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</si>
  <si>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</si>
  <si>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</si>
  <si>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</si>
  <si>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</si>
  <si>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</si>
  <si>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</si>
  <si>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</si>
  <si>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</si>
  <si>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</si>
  <si>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</si>
  <si>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</si>
  <si>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</si>
  <si>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</si>
  <si>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</si>
  <si>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</si>
  <si>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</si>
  <si>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</si>
  <si>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</si>
  <si>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</si>
  <si>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</si>
  <si>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</si>
  <si>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</si>
  <si>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</si>
  <si>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</si>
  <si>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</si>
  <si>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</si>
  <si>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</si>
  <si>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</si>
  <si>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</si>
  <si>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</si>
  <si>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</si>
  <si>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</si>
  <si>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</si>
  <si>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</si>
  <si>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</si>
  <si>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</si>
  <si>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</si>
  <si>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</si>
  <si>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</si>
  <si>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</si>
  <si>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</si>
  <si>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</si>
  <si>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</si>
  <si>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</si>
  <si>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</si>
  <si>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</si>
  <si>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</si>
  <si>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</si>
  <si>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</si>
  <si>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</si>
  <si>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</si>
  <si>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</si>
  <si>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</si>
  <si>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</si>
  <si>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</si>
  <si>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</si>
  <si>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</si>
  <si>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</si>
  <si>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</si>
  <si>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</si>
  <si>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</si>
  <si>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</si>
  <si>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</si>
  <si>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</si>
  <si>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</si>
  <si>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</si>
  <si>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</si>
  <si>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</si>
  <si>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</si>
  <si>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</si>
  <si>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</si>
  <si>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</si>
  <si>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</si>
  <si>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</si>
  <si>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</si>
  <si>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</si>
  <si>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</si>
  <si>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</si>
  <si>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</si>
  <si>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</si>
  <si>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</si>
  <si>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</si>
  <si>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</si>
  <si>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</si>
  <si>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</si>
  <si>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</si>
  <si>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</si>
  <si>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</si>
  <si>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</si>
  <si>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</si>
  <si>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</si>
  <si>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</si>
  <si>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</si>
  <si>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</si>
  <si>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</si>
  <si>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</si>
  <si>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</si>
  <si>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</si>
  <si>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</si>
  <si>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</si>
  <si>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</si>
  <si>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</si>
  <si>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</si>
  <si>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</si>
  <si>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</si>
  <si>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</si>
  <si>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</si>
  <si>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</si>
  <si>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</si>
  <si>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</si>
  <si>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</si>
  <si>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</si>
  <si>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</si>
  <si>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</si>
  <si>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</si>
  <si>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</si>
  <si>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</si>
  <si>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</si>
  <si>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</si>
  <si>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</si>
  <si>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</si>
  <si>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</si>
  <si>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</si>
  <si>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</si>
  <si>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</si>
  <si>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</si>
  <si>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</si>
  <si>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</si>
  <si>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</si>
  <si>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</si>
  <si>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</si>
  <si>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</si>
  <si>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</si>
  <si>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</si>
  <si>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</si>
  <si>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</si>
  <si>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</si>
  <si>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</si>
  <si>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</si>
  <si>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</si>
  <si>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</si>
  <si>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</si>
  <si>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</si>
  <si>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</si>
  <si>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</si>
  <si>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</si>
  <si>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</si>
  <si>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</si>
  <si>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</si>
  <si>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</si>
  <si>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</si>
  <si>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</si>
  <si>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</si>
  <si>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</si>
  <si>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</si>
  <si>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</si>
  <si>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</si>
  <si>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</si>
  <si>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</si>
  <si>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</si>
  <si>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</si>
  <si>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</si>
  <si>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</si>
  <si>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</si>
  <si>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</si>
  <si>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</si>
  <si>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</si>
  <si>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</si>
  <si>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</si>
  <si>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</si>
  <si>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</si>
  <si>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</si>
  <si>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</si>
  <si>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</si>
  <si>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</si>
  <si>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</si>
  <si>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</si>
  <si>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</si>
  <si>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</si>
  <si>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</si>
  <si>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</si>
  <si>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</si>
  <si>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</si>
  <si>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</si>
  <si>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</si>
  <si>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</si>
  <si>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</si>
  <si>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</si>
  <si>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</si>
  <si>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</si>
  <si>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</si>
  <si>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</si>
  <si>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</si>
  <si>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</si>
  <si>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</si>
  <si>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</si>
  <si>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</si>
  <si>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</si>
  <si>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</si>
  <si>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</si>
  <si>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</si>
  <si>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</si>
  <si>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</si>
  <si>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</si>
  <si>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</si>
  <si>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</si>
  <si>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</si>
  <si>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</si>
  <si>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</si>
  <si>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</si>
  <si>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</si>
  <si>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</si>
  <si>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</si>
  <si>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</si>
  <si>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</si>
  <si>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</si>
  <si>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</si>
  <si>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</si>
  <si>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</si>
  <si>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</si>
  <si>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</si>
  <si>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</si>
  <si>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</si>
  <si>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</si>
  <si>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</si>
  <si>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</si>
  <si>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</si>
  <si>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</si>
  <si>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</si>
  <si>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</si>
  <si>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</si>
  <si>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</si>
  <si>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</si>
  <si>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</si>
  <si>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</si>
  <si>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</si>
  <si>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</si>
  <si>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</si>
  <si>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</si>
  <si>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</si>
  <si>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</si>
  <si>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</si>
  <si>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</si>
  <si>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</si>
  <si>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</si>
  <si>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</si>
  <si>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</si>
  <si>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</si>
  <si>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</si>
  <si>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</si>
  <si>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</si>
  <si>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</si>
  <si>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</si>
  <si>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</si>
  <si>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</si>
  <si>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</si>
  <si>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</si>
  <si>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</si>
  <si>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</si>
  <si>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</si>
  <si>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</si>
  <si>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</si>
  <si>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</si>
  <si>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</si>
  <si>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</si>
  <si>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</si>
  <si>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</si>
  <si>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</si>
  <si>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</si>
  <si>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</si>
  <si>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</si>
  <si>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</si>
  <si>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</si>
  <si>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</si>
  <si>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</si>
  <si>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</si>
  <si>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</si>
  <si>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</si>
  <si>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</si>
  <si>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</si>
  <si>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</si>
  <si>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</si>
  <si>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</si>
  <si>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</si>
  <si>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</si>
  <si>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</si>
  <si>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</si>
  <si>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</si>
  <si>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</si>
  <si>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</si>
  <si>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</si>
  <si>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</si>
  <si>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</si>
  <si>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</si>
  <si>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</si>
  <si>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</si>
  <si>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</si>
  <si>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</si>
  <si>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</si>
  <si>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</si>
  <si>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</si>
  <si>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</si>
  <si>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</si>
  <si>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</si>
  <si>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</si>
  <si>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</si>
  <si>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</si>
  <si>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</si>
  <si>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</si>
  <si>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</si>
  <si>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</si>
  <si>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</si>
  <si>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</si>
  <si>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</si>
  <si>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</si>
  <si>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</si>
  <si>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</si>
  <si>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</si>
  <si>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</si>
  <si>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</si>
  <si>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</si>
  <si>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</si>
  <si>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</si>
  <si>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</si>
  <si>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</si>
  <si>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</si>
  <si>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</si>
  <si>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</si>
  <si>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</si>
  <si>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</si>
  <si>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</si>
  <si>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</si>
  <si>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</si>
  <si>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</si>
  <si>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</si>
  <si>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</si>
  <si>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</si>
  <si>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</si>
  <si>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</si>
  <si>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</si>
  <si>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</si>
  <si>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</si>
  <si>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</si>
  <si>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</si>
  <si>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</si>
  <si>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</si>
  <si>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</si>
  <si>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</si>
  <si>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</si>
  <si>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</si>
  <si>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</si>
  <si>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</si>
  <si>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</si>
  <si>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</si>
  <si>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</si>
  <si>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</si>
  <si>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</si>
  <si>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</si>
  <si>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</si>
  <si>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</si>
  <si>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</si>
  <si>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</si>
  <si>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</si>
  <si>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</si>
  <si>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</si>
  <si>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</si>
  <si>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</si>
  <si>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</si>
  <si>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</si>
  <si>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</si>
  <si>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</si>
  <si>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</si>
  <si>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</si>
  <si>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</si>
  <si>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</si>
  <si>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</si>
  <si>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</si>
  <si>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</si>
  <si>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</si>
  <si>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</si>
  <si>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</si>
  <si>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</si>
  <si>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</si>
  <si>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</si>
  <si>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</si>
  <si>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</si>
  <si>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</si>
  <si>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</si>
  <si>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</si>
  <si>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</si>
  <si>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</si>
  <si>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</si>
  <si>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</si>
  <si>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</si>
  <si>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</si>
  <si>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</si>
  <si>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</si>
  <si>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</si>
  <si>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</si>
  <si>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</si>
  <si>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</si>
  <si>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</si>
  <si>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</si>
  <si>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</si>
  <si>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</si>
  <si>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</si>
  <si>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</si>
  <si>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</si>
  <si>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</si>
  <si>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</si>
  <si>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</si>
  <si>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</si>
  <si>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</si>
  <si>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</si>
  <si>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</si>
  <si>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</si>
  <si>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</si>
  <si>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</si>
  <si>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</si>
  <si>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</si>
  <si>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</si>
  <si>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</si>
  <si>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</si>
  <si>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</si>
  <si>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</si>
  <si>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</si>
  <si>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</si>
  <si>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</si>
  <si>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</si>
  <si>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</si>
  <si>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</si>
  <si>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</si>
  <si>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</si>
  <si>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</si>
  <si>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</si>
  <si>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</si>
  <si>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</si>
  <si>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</si>
  <si>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</si>
  <si>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</si>
  <si>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</si>
  <si>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</si>
  <si>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</si>
  <si>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</si>
  <si>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</si>
  <si>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</si>
  <si>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</si>
  <si>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</si>
  <si>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</si>
  <si>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</si>
  <si>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</si>
  <si>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</si>
  <si>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</si>
  <si>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</si>
  <si>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</si>
  <si>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</si>
  <si>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</si>
  <si>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</si>
  <si>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</si>
  <si>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</si>
  <si>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</si>
  <si>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</si>
  <si>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</si>
  <si>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</si>
  <si>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</si>
  <si>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</si>
  <si>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</si>
  <si>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</si>
  <si>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</si>
  <si>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</si>
  <si>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</si>
  <si>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</si>
  <si>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</si>
  <si>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</si>
  <si>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</si>
  <si>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</si>
  <si>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</si>
  <si>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</si>
  <si>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</si>
  <si>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</si>
  <si>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</si>
  <si>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</si>
  <si>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</si>
  <si>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</si>
  <si>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</si>
  <si>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</si>
  <si>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</si>
  <si>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</si>
  <si>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</si>
  <si>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</si>
  <si>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</si>
  <si>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</si>
  <si>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</si>
  <si>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</si>
  <si>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</si>
  <si>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</si>
  <si>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</si>
  <si>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</si>
  <si>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</si>
  <si>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</si>
  <si>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</si>
  <si>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</si>
  <si>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</si>
  <si>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</si>
  <si>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</si>
  <si>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</si>
  <si>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</si>
  <si>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</si>
  <si>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</si>
  <si>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</si>
  <si>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</si>
  <si>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</si>
  <si>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</si>
  <si>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</si>
  <si>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</si>
  <si>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</si>
  <si>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</si>
  <si>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</si>
  <si>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</si>
  <si>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</si>
  <si>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</si>
  <si>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</si>
  <si>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</si>
  <si>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</si>
  <si>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</si>
  <si>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</si>
  <si>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</si>
  <si>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</si>
  <si>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</si>
  <si>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</si>
  <si>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</si>
  <si>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</si>
  <si>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</si>
  <si>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</si>
  <si>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</si>
  <si>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</si>
  <si>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</si>
  <si>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</si>
  <si>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</si>
  <si>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</si>
  <si>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</si>
  <si>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</si>
  <si>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</si>
  <si>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</si>
  <si>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</si>
  <si>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</si>
  <si>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</si>
  <si>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</si>
  <si>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</si>
  <si>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</si>
  <si>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</si>
  <si>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</si>
  <si>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</si>
  <si>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</si>
  <si>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</si>
  <si>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</si>
  <si>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</si>
  <si>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</si>
  <si>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</si>
  <si>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</si>
  <si>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</si>
  <si>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</si>
  <si>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</si>
  <si>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</si>
  <si>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</si>
  <si>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</si>
  <si>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</si>
  <si>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</si>
  <si>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</si>
  <si>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</si>
  <si>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</si>
  <si>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</si>
  <si>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</si>
  <si>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</si>
  <si>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</si>
  <si>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</si>
  <si>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</si>
  <si>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</si>
  <si>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</si>
  <si>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</si>
  <si>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</si>
  <si>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</si>
  <si>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</si>
  <si>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</si>
  <si>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</si>
  <si>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</si>
  <si>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</si>
  <si>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</si>
  <si>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</si>
  <si>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</si>
  <si>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</si>
  <si>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</si>
  <si>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</si>
  <si>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</si>
  <si>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</si>
  <si>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</si>
  <si>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</si>
  <si>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</si>
  <si>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</si>
  <si>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</si>
  <si>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</si>
  <si>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</si>
  <si>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</si>
  <si>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</si>
  <si>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</si>
  <si>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</si>
  <si>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</si>
  <si>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</si>
  <si>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</si>
  <si>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</si>
  <si>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</si>
  <si>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</si>
  <si>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</si>
  <si>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</si>
  <si>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</si>
  <si>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</si>
  <si>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</si>
  <si>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</si>
  <si>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</si>
  <si>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</si>
  <si>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</si>
  <si>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</si>
  <si>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</si>
  <si>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</si>
  <si>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</si>
  <si>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</si>
  <si>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</si>
  <si>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</si>
  <si>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</si>
  <si>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</si>
  <si>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</si>
  <si>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</si>
  <si>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</si>
  <si>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</si>
  <si>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</si>
  <si>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</si>
  <si>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</si>
  <si>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</si>
  <si>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</si>
  <si>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</si>
  <si>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</si>
  <si>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</si>
  <si>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</si>
  <si>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</si>
  <si>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</si>
  <si>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</si>
  <si>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</si>
  <si>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</si>
  <si>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</si>
  <si>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</si>
  <si>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</si>
  <si>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</si>
  <si>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</si>
  <si>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</si>
  <si>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</si>
  <si>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</si>
  <si>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</si>
  <si>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</si>
  <si>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</si>
  <si>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</si>
  <si>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</si>
  <si>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</si>
  <si>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</si>
  <si>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</si>
  <si>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</si>
  <si>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</si>
  <si>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</si>
  <si>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</si>
  <si>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</si>
  <si>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</si>
  <si>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</si>
  <si>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</si>
  <si>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</si>
  <si>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</si>
  <si>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</si>
  <si>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</si>
  <si>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</si>
  <si>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</si>
  <si>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</si>
  <si>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</si>
  <si>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</si>
  <si>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</si>
  <si>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</si>
  <si>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</si>
  <si>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</si>
  <si>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</si>
  <si>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</si>
  <si>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</si>
  <si>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</si>
  <si>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</si>
  <si>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</si>
  <si>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</si>
  <si>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</si>
  <si>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</si>
  <si>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</si>
  <si>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</si>
  <si>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</si>
  <si>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</si>
  <si>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</si>
  <si>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</si>
  <si>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</si>
  <si>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</si>
  <si>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</si>
  <si>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</si>
  <si>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</si>
  <si>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</si>
  <si>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</si>
  <si>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</si>
  <si>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</si>
  <si>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</si>
  <si>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</si>
  <si>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</si>
  <si>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</si>
  <si>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</si>
  <si>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</si>
  <si>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</si>
  <si>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</si>
  <si>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</si>
  <si>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</si>
  <si>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</si>
  <si>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</si>
  <si>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</si>
  <si>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</si>
  <si>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</si>
  <si>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</si>
  <si>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</si>
  <si>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</si>
  <si>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</si>
  <si>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</si>
  <si>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</si>
  <si>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</si>
  <si>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</si>
  <si>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</si>
  <si>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</si>
  <si>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</si>
  <si>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</si>
  <si>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</si>
  <si>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</si>
  <si>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</si>
  <si>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</si>
  <si>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</si>
  <si>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</si>
  <si>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</si>
  <si>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</si>
  <si>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</si>
  <si>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</si>
  <si>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</si>
  <si>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</si>
  <si>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</si>
  <si>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</si>
  <si>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</si>
  <si>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</si>
  <si>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</si>
  <si>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</si>
  <si>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</si>
  <si>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</si>
  <si>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</si>
  <si>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</si>
  <si>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</si>
  <si>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</si>
  <si>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</si>
  <si>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</si>
  <si>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</si>
  <si>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</si>
  <si>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</si>
  <si>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</si>
  <si>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</si>
  <si>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</si>
  <si>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</si>
  <si>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</si>
  <si>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</si>
  <si>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</si>
  <si>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</si>
  <si>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</si>
  <si>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</si>
  <si>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</si>
  <si>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</si>
  <si>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</si>
  <si>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</si>
  <si>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</si>
  <si>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</si>
  <si>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</si>
  <si>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</si>
  <si>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</si>
  <si>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</si>
  <si>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</si>
  <si>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</si>
  <si>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</si>
  <si>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</si>
  <si>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</si>
  <si>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</si>
  <si>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</si>
  <si>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</si>
  <si>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</si>
  <si>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</si>
  <si>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</si>
  <si>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</si>
  <si>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</si>
  <si>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</si>
  <si>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</si>
  <si>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</si>
  <si>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</si>
  <si>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</si>
  <si>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</si>
  <si>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</si>
  <si>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</si>
  <si>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</si>
  <si>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</si>
  <si>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</si>
  <si>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</si>
  <si>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</si>
  <si>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</si>
  <si>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</si>
  <si>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</si>
  <si>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</si>
  <si>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</si>
  <si>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</si>
  <si>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</si>
  <si>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</si>
  <si>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</si>
  <si>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</si>
  <si>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</si>
  <si>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</si>
  <si>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</si>
  <si>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</si>
  <si>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</si>
  <si>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</si>
  <si>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</si>
  <si>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</si>
  <si>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</si>
  <si>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</si>
  <si>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</si>
  <si>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</si>
  <si>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</si>
  <si>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</si>
  <si>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</si>
  <si>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</si>
  <si>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</si>
  <si>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</si>
  <si>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</si>
  <si>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</si>
  <si>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</si>
  <si>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</si>
  <si>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</si>
  <si>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</si>
  <si>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</si>
  <si>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</si>
  <si>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</si>
  <si>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</si>
  <si>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</si>
  <si>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</si>
  <si>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</si>
  <si>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</si>
  <si>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</si>
  <si>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</si>
  <si>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</si>
  <si>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</si>
  <si>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</si>
  <si>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</si>
  <si>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</si>
  <si>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</si>
  <si>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</si>
  <si>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</si>
  <si>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</si>
  <si>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</si>
  <si>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</si>
  <si>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</si>
  <si>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</si>
  <si>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</si>
  <si>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</si>
  <si>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</si>
  <si>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</si>
  <si>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</si>
  <si>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</si>
  <si>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</si>
  <si>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</si>
  <si>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</si>
  <si>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</si>
  <si>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</si>
  <si>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</si>
  <si>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</si>
  <si>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</si>
  <si>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</si>
  <si>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</si>
  <si>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</si>
  <si>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</si>
  <si>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</si>
  <si>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</si>
  <si>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</si>
  <si>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</si>
  <si>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</si>
  <si>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</si>
  <si>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</si>
  <si>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</si>
  <si>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</si>
  <si>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</si>
  <si>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</si>
  <si>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</si>
  <si>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</si>
  <si>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</si>
  <si>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</si>
  <si>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</si>
  <si>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</si>
  <si>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</si>
  <si>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</si>
  <si>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</si>
  <si>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</si>
  <si>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</si>
  <si>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</si>
  <si>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</si>
  <si>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</si>
  <si>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</si>
  <si>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</si>
  <si>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</si>
  <si>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</si>
  <si>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</si>
  <si>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</si>
  <si>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</si>
  <si>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</si>
  <si>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</si>
  <si>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</si>
  <si>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</si>
  <si>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</si>
  <si>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</si>
  <si>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</si>
  <si>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</si>
  <si>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</si>
  <si>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</si>
  <si>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</si>
  <si>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</si>
  <si>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</si>
  <si>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</si>
  <si>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</si>
  <si>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</si>
  <si>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</si>
  <si>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</si>
  <si>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</si>
  <si>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</si>
  <si>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</si>
  <si>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</si>
  <si>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</si>
  <si>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</si>
  <si>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</si>
  <si>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</si>
  <si>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</si>
  <si>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</si>
  <si>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</si>
  <si>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</si>
  <si>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</si>
  <si>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</si>
  <si>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</si>
  <si>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</si>
  <si>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</si>
  <si>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</si>
  <si>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</si>
  <si>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</si>
  <si>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</si>
  <si>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</si>
  <si>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</si>
  <si>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</si>
  <si>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</si>
  <si>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</si>
  <si>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</si>
  <si>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</si>
  <si>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</si>
  <si>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</si>
  <si>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</si>
  <si>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</si>
  <si>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</si>
  <si>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</si>
  <si>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</si>
  <si>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</si>
  <si>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</si>
  <si>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</si>
  <si>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</si>
  <si>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</si>
  <si>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</si>
  <si>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</si>
  <si>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</si>
  <si>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</si>
  <si>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</si>
  <si>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</si>
  <si>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</si>
  <si>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</si>
  <si>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</si>
  <si>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</si>
  <si>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</si>
  <si>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</si>
  <si>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</si>
  <si>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</si>
  <si>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</si>
  <si>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</si>
  <si>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</si>
  <si>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</si>
  <si>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</si>
  <si>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</si>
  <si>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</si>
  <si>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</si>
  <si>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</si>
  <si>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</si>
  <si>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</si>
  <si>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</si>
  <si>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</si>
  <si>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</si>
  <si>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</si>
  <si>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</si>
  <si>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</si>
  <si>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</si>
  <si>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</si>
  <si>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</si>
  <si>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</si>
  <si>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</si>
  <si>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</si>
  <si>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</si>
  <si>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</si>
  <si>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</si>
  <si>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</si>
  <si>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</si>
  <si>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</si>
  <si>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</si>
  <si>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</si>
  <si>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</si>
  <si>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</si>
  <si>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</si>
  <si>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</si>
  <si>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</si>
  <si>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</si>
  <si>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</si>
  <si>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</si>
  <si>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</si>
  <si>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</si>
  <si>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</si>
  <si>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</si>
  <si>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</si>
  <si>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</si>
  <si>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</si>
  <si>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</si>
  <si>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</si>
  <si>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</si>
  <si>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</si>
  <si>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</si>
  <si>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</si>
  <si>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</si>
  <si>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</si>
  <si>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</si>
  <si>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</si>
  <si>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</si>
  <si>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</si>
  <si>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</si>
  <si>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</si>
  <si>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</si>
  <si>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</si>
  <si>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</si>
  <si>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</si>
  <si>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</si>
  <si>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</si>
  <si>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</si>
  <si>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</si>
  <si>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</si>
  <si>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</si>
  <si>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</si>
  <si>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</si>
  <si>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</si>
  <si>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</si>
  <si>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</si>
  <si>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</si>
  <si>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</si>
  <si>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</si>
  <si>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</si>
  <si>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</si>
  <si>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</si>
  <si>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</si>
  <si>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</si>
  <si>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</si>
  <si>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</si>
  <si>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</si>
  <si>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</si>
  <si>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</si>
  <si>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</si>
  <si>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</si>
  <si>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</si>
  <si>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</si>
  <si>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</si>
  <si>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</si>
  <si>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</si>
  <si>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</si>
  <si>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</si>
  <si>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</si>
  <si>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</si>
  <si>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</si>
  <si>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</si>
  <si>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</si>
  <si>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</si>
  <si>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</si>
  <si>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</si>
  <si>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</si>
  <si>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</si>
  <si>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</si>
  <si>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</si>
  <si>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</si>
  <si>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</si>
  <si>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</si>
  <si>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</si>
  <si>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</si>
  <si>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</si>
  <si>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</si>
  <si>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</si>
  <si>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</si>
  <si>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</si>
  <si>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</si>
  <si>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</si>
  <si>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</si>
  <si>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</si>
  <si>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</si>
  <si>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</si>
  <si>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</si>
  <si>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</si>
  <si>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</si>
  <si>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</si>
  <si>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</si>
  <si>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</si>
  <si>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</si>
  <si>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</si>
  <si>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</si>
  <si>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</si>
  <si>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</si>
  <si>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</si>
  <si>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</si>
  <si>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</si>
  <si>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</si>
  <si>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</si>
  <si>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</si>
  <si>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</si>
  <si>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</si>
  <si>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</si>
  <si>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</si>
  <si>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</si>
  <si>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</si>
  <si>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</si>
  <si>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</si>
  <si>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</si>
  <si>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</si>
  <si>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</si>
  <si>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</si>
  <si>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</si>
  <si>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</si>
  <si>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</si>
  <si>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</si>
  <si>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</si>
  <si>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</si>
  <si>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</si>
  <si>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</si>
  <si>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</si>
  <si>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</si>
  <si>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</si>
  <si>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</si>
  <si>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</si>
  <si>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</si>
  <si>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</si>
  <si>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</si>
  <si>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</si>
  <si>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</si>
  <si>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</si>
  <si>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</si>
  <si>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</si>
  <si>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</si>
  <si>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</si>
  <si>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</si>
  <si>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</si>
  <si>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</si>
  <si>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</si>
  <si>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</si>
  <si>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</si>
  <si>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</si>
  <si>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</si>
  <si>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</si>
  <si>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</si>
  <si>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</si>
  <si>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</si>
  <si>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</si>
  <si>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</si>
  <si>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</si>
  <si>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</si>
  <si>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</si>
  <si>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</si>
  <si>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</si>
  <si>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</si>
  <si>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</si>
  <si>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</si>
  <si>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</si>
  <si>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</si>
  <si>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</si>
  <si>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</si>
  <si>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</si>
  <si>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</si>
  <si>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</si>
  <si>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</si>
  <si>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</si>
  <si>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</si>
  <si>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</si>
  <si>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</si>
  <si>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</si>
  <si>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</si>
  <si>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</si>
  <si>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</si>
  <si>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</si>
  <si>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</si>
  <si>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</si>
  <si>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</si>
  <si>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</si>
  <si>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</si>
  <si>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</si>
  <si>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</si>
  <si>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</si>
  <si>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</si>
  <si>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</si>
  <si>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</si>
  <si>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</si>
  <si>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</si>
  <si>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</si>
  <si>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</si>
  <si>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</si>
  <si>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</si>
  <si>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</si>
  <si>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</si>
  <si>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</si>
  <si>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</si>
  <si>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</si>
  <si>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</si>
  <si>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</si>
  <si>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</si>
  <si>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</si>
  <si>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</si>
  <si>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</si>
  <si>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</si>
  <si>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</si>
  <si>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</si>
  <si>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</si>
  <si>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</si>
  <si>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</si>
  <si>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</si>
  <si>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</si>
  <si>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</si>
  <si>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</si>
  <si>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</si>
  <si>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</si>
  <si>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</si>
  <si>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</si>
  <si>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</si>
  <si>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</si>
  <si>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</si>
  <si>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</si>
  <si>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</si>
  <si>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</si>
  <si>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</si>
  <si>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</si>
  <si>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</si>
  <si>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</si>
  <si>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</si>
  <si>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</si>
  <si>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</si>
  <si>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</si>
  <si>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</si>
  <si>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</si>
  <si>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</si>
  <si>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</si>
  <si>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</si>
  <si>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</si>
  <si>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</si>
  <si>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</si>
  <si>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</si>
  <si>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</si>
  <si>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</si>
  <si>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</si>
  <si>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</si>
  <si>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</si>
  <si>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</si>
  <si>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</si>
  <si>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</si>
  <si>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</si>
  <si>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</si>
  <si>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</si>
  <si>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</si>
  <si>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</si>
  <si>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</si>
  <si>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</si>
  <si>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</si>
  <si>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</si>
  <si>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</si>
  <si>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</si>
  <si>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</si>
  <si>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</si>
  <si>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</si>
  <si>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</si>
  <si>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</si>
  <si>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</si>
  <si>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</si>
  <si>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</si>
  <si>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</si>
  <si>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</si>
  <si>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</si>
  <si>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</si>
  <si>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</si>
  <si>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</si>
  <si>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</si>
  <si>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</si>
  <si>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</si>
  <si>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</si>
  <si>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</si>
  <si>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</si>
  <si>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</si>
  <si>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</si>
  <si>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</si>
  <si>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</si>
  <si>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</si>
  <si>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</si>
  <si>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</si>
  <si>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</si>
  <si>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</si>
  <si>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</si>
  <si>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</si>
  <si>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</si>
  <si>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</si>
  <si>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</si>
  <si>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</si>
  <si>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</si>
  <si>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</si>
  <si>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</si>
  <si>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</si>
  <si>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</si>
  <si>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</si>
  <si>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</si>
  <si>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</si>
  <si>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</si>
  <si>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</si>
  <si>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</si>
  <si>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</si>
  <si>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</si>
  <si>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</si>
  <si>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</si>
  <si>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</si>
  <si>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</si>
  <si>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</si>
  <si>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</si>
  <si>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</si>
  <si>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</si>
  <si>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</si>
  <si>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</si>
  <si>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</si>
  <si>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</si>
  <si>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</si>
  <si>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</si>
  <si>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</si>
  <si>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</si>
  <si>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</si>
  <si>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</si>
  <si>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</si>
  <si>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</si>
  <si>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</si>
  <si>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</si>
  <si>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</si>
  <si>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</si>
  <si>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</si>
  <si>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</si>
  <si>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</si>
  <si>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</si>
  <si>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</si>
  <si>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</si>
  <si>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</si>
  <si>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</si>
  <si>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</si>
  <si>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</si>
  <si>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</si>
  <si>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</si>
  <si>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</si>
  <si>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</si>
  <si>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</si>
  <si>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</si>
  <si>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</si>
  <si>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</si>
  <si>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</si>
  <si>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</si>
  <si>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</si>
  <si>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</si>
  <si>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</si>
  <si>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</si>
  <si>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</si>
  <si>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</si>
  <si>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</si>
  <si>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</si>
  <si>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</si>
  <si>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</si>
  <si>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</si>
  <si>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</si>
  <si>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</si>
  <si>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</si>
  <si>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</si>
  <si>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</si>
  <si>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</si>
  <si>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</si>
  <si>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</si>
  <si>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</si>
  <si>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</si>
  <si>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</si>
  <si>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</si>
  <si>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</si>
  <si>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</si>
  <si>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</si>
  <si>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</si>
  <si>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</si>
  <si>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</si>
  <si>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</si>
  <si>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</si>
  <si>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</si>
  <si>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</si>
  <si>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</si>
  <si>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</si>
  <si>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</si>
  <si>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</si>
  <si>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</si>
  <si>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</si>
  <si>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</si>
  <si>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</si>
  <si>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</si>
  <si>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</si>
  <si>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</si>
  <si>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</si>
  <si>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</si>
  <si>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</si>
  <si>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</si>
  <si>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</si>
  <si>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</si>
  <si>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</si>
  <si>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</si>
  <si>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</si>
  <si>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</si>
  <si>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</si>
  <si>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</si>
  <si>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</si>
  <si>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</si>
  <si>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</si>
  <si>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</si>
  <si>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</si>
  <si>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</si>
  <si>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</si>
  <si>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</si>
  <si>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</si>
  <si>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</si>
  <si>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</si>
  <si>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</si>
  <si>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</si>
  <si>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</si>
  <si>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</si>
  <si>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</si>
  <si>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</si>
  <si>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</si>
  <si>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</si>
  <si>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</si>
  <si>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</si>
  <si>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</si>
  <si>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</si>
  <si>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</si>
  <si>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</si>
  <si>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</si>
  <si>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</si>
  <si>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</si>
  <si>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</si>
  <si>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</si>
  <si>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</si>
  <si>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</si>
  <si>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</si>
  <si>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</si>
  <si>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</si>
  <si>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</si>
  <si>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</si>
  <si>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</si>
  <si>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</si>
  <si>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</si>
  <si>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</si>
  <si>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</si>
  <si>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</si>
  <si>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</si>
  <si>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</si>
  <si>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</si>
  <si>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</si>
  <si>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</si>
  <si>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</si>
  <si>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</si>
  <si>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</si>
  <si>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</si>
  <si>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</si>
  <si>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</si>
  <si>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</si>
  <si>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</si>
  <si>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</si>
  <si>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</si>
  <si>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</si>
  <si>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</si>
  <si>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</si>
  <si>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</si>
  <si>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</si>
  <si>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</si>
  <si>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</si>
  <si>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</si>
  <si>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</si>
  <si>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</si>
  <si>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</si>
  <si>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</si>
  <si>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</si>
  <si>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</si>
  <si>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</si>
  <si>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</si>
  <si>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</si>
  <si>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</si>
  <si>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</si>
  <si>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</si>
  <si>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</si>
  <si>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</si>
  <si>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</si>
  <si>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</si>
  <si>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</si>
  <si>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</si>
  <si>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</si>
  <si>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</si>
  <si>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</si>
  <si>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</si>
  <si>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</si>
  <si>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</si>
  <si>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</si>
  <si>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</si>
  <si>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</si>
  <si>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</si>
  <si>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</si>
  <si>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</si>
  <si>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</si>
  <si>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</si>
  <si>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</si>
  <si>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</si>
  <si>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</si>
  <si>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</si>
  <si>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</si>
  <si>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</si>
  <si>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</si>
  <si>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</si>
  <si>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</si>
  <si>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</si>
  <si>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</si>
  <si>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</si>
  <si>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</si>
  <si>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</si>
  <si>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</si>
  <si>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</si>
  <si>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</si>
  <si>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</si>
  <si>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</si>
  <si>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</si>
  <si>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</si>
  <si>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</si>
  <si>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</si>
  <si>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</si>
  <si>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</si>
  <si>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</si>
  <si>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</si>
  <si>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</si>
  <si>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</si>
  <si>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</si>
  <si>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</si>
  <si>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</si>
  <si>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</si>
  <si>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</si>
  <si>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</si>
  <si>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</si>
  <si>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</si>
  <si>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</si>
  <si>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</si>
  <si>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</si>
  <si>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</si>
  <si>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</si>
  <si>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</si>
  <si>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</si>
  <si>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</si>
  <si>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</si>
  <si>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</si>
  <si>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</si>
  <si>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</si>
  <si>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</si>
  <si>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</si>
  <si>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</si>
  <si>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</si>
  <si>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</si>
  <si>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</si>
  <si>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</si>
  <si>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</si>
  <si>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</si>
  <si>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</si>
  <si>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</si>
  <si>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</si>
  <si>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</si>
  <si>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</si>
  <si>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</si>
  <si>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</si>
  <si>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</si>
  <si>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</si>
  <si>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</si>
  <si>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</si>
  <si>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</si>
  <si>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</si>
  <si>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</si>
  <si>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</si>
  <si>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</si>
  <si>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</si>
  <si>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</si>
  <si>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</si>
  <si>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</si>
  <si>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</si>
  <si>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</si>
  <si>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</si>
  <si>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</si>
  <si>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</si>
  <si>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</si>
  <si>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</si>
  <si>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</si>
  <si>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</si>
  <si>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</si>
  <si>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</si>
  <si>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</si>
  <si>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</si>
  <si>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</si>
  <si>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</si>
  <si>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</si>
  <si>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</si>
  <si>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</si>
  <si>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</si>
  <si>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</si>
  <si>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</si>
  <si>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</si>
  <si>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</si>
  <si>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</si>
  <si>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</si>
  <si>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</si>
  <si>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</si>
  <si>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</si>
  <si>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</si>
  <si>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</si>
  <si>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</si>
  <si>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</si>
  <si>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</si>
  <si>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</si>
  <si>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</si>
  <si>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</si>
  <si>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</si>
  <si>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</si>
  <si>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</si>
  <si>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</si>
  <si>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</si>
  <si>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</si>
  <si>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</si>
  <si>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</si>
  <si>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</si>
  <si>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</si>
  <si>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</si>
  <si>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</si>
  <si>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</si>
  <si>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</si>
  <si>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</si>
  <si>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</si>
  <si>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</si>
  <si>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</si>
  <si>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</si>
  <si>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</si>
  <si>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</si>
  <si>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</si>
  <si>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</si>
  <si>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</si>
  <si>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</si>
  <si>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</si>
  <si>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</si>
  <si>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</si>
  <si>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</si>
  <si>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</si>
  <si>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</si>
  <si>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</si>
  <si>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</si>
  <si>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</si>
  <si>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</si>
  <si>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</si>
  <si>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</si>
  <si>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</si>
  <si>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</si>
  <si>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</si>
  <si>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</si>
  <si>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</si>
  <si>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</si>
  <si>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</si>
  <si>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</si>
  <si>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</si>
  <si>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</si>
  <si>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</si>
  <si>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</si>
  <si>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</si>
  <si>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</si>
  <si>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</si>
  <si>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</si>
  <si>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</si>
  <si>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</si>
  <si>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</si>
  <si>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</si>
  <si>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</si>
  <si>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</si>
  <si>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</si>
  <si>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</si>
  <si>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</si>
  <si>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</si>
  <si>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</si>
  <si>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</si>
  <si>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</si>
  <si>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</si>
  <si>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</si>
  <si>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</si>
  <si>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</si>
  <si>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</si>
  <si>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</si>
  <si>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</si>
  <si>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</si>
  <si>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</si>
  <si>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</si>
  <si>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</si>
  <si>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</si>
  <si>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</si>
  <si>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</si>
  <si>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</si>
  <si>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</si>
  <si>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</si>
  <si>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</si>
  <si>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</si>
  <si>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</si>
  <si>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</si>
  <si>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</si>
  <si>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</si>
  <si>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</si>
  <si>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</si>
  <si>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</si>
  <si>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</si>
  <si>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</si>
  <si>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</si>
  <si>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</si>
  <si>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</si>
  <si>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</si>
  <si>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</si>
  <si>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</si>
  <si>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</si>
  <si>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</si>
  <si>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</si>
  <si>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</si>
  <si>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</si>
  <si>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</si>
  <si>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</si>
  <si>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</si>
  <si>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</si>
  <si>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</si>
  <si>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</si>
  <si>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</si>
  <si>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</si>
  <si>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</si>
  <si>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</si>
  <si>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</si>
  <si>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</si>
  <si>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</si>
  <si>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</si>
  <si>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</si>
  <si>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</si>
  <si>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</si>
  <si>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</si>
  <si>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</si>
  <si>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</si>
  <si>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</si>
  <si>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</si>
  <si>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</si>
  <si>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</si>
  <si>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</si>
  <si>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</si>
  <si>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</si>
  <si>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</si>
  <si>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</si>
  <si>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</si>
  <si>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</si>
  <si>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</si>
  <si>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</si>
  <si>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</si>
  <si>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</si>
  <si>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</si>
  <si>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</si>
  <si>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</si>
  <si>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</si>
  <si>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</si>
  <si>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</si>
  <si>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</si>
  <si>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</si>
  <si>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</si>
  <si>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</si>
  <si>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</si>
  <si>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</si>
  <si>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</si>
  <si>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</si>
  <si>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</si>
  <si>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</si>
  <si>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</si>
  <si>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</si>
  <si>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</si>
  <si>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</si>
  <si>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</si>
  <si>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</si>
  <si>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</si>
  <si>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</si>
  <si>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</si>
  <si>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</si>
  <si>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</si>
  <si>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</si>
  <si>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</si>
  <si>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</si>
  <si>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</si>
  <si>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</si>
  <si>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</si>
  <si>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</si>
  <si>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</si>
  <si>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</si>
  <si>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</si>
  <si>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</si>
  <si>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</si>
  <si>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</si>
  <si>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</si>
  <si>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</si>
  <si>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</si>
  <si>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</si>
  <si>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</si>
  <si>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</si>
  <si>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</si>
  <si>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</si>
  <si>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</si>
  <si>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</si>
  <si>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</si>
  <si>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</si>
  <si>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</si>
  <si>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</si>
  <si>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</si>
  <si>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</si>
  <si>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</si>
  <si>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</si>
  <si>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</si>
  <si>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</si>
  <si>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</si>
  <si>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</si>
  <si>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</si>
  <si>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</si>
  <si>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</si>
  <si>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</si>
  <si>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</si>
  <si>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</si>
  <si>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</si>
  <si>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</si>
  <si>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</si>
  <si>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</si>
  <si>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</si>
  <si>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</si>
  <si>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</si>
  <si>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</si>
  <si>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</si>
  <si>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</si>
  <si>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</si>
  <si>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</si>
  <si>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</si>
  <si>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</si>
  <si>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</si>
  <si>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</si>
  <si>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</si>
  <si>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</si>
  <si>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</si>
  <si>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</si>
  <si>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</si>
  <si>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</si>
  <si>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</si>
  <si>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</si>
  <si>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</si>
  <si>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</si>
  <si>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</si>
  <si>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</si>
  <si>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</si>
  <si>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</si>
  <si>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</si>
  <si>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</si>
  <si>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</si>
  <si>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</si>
  <si>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</si>
  <si>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</si>
  <si>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</si>
  <si>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</si>
  <si>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</si>
  <si>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</si>
  <si>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</si>
  <si>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</si>
  <si>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</si>
  <si>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</si>
  <si>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</si>
  <si>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</si>
  <si>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</si>
  <si>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</si>
  <si>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</si>
  <si>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</si>
  <si>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</si>
  <si>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</si>
  <si>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</si>
  <si>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</si>
  <si>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</si>
  <si>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</si>
  <si>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</si>
  <si>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</si>
  <si>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</si>
  <si>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</si>
  <si>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</si>
  <si>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</si>
  <si>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</si>
  <si>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</si>
  <si>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</si>
  <si>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</si>
  <si>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</si>
  <si>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</si>
  <si>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</si>
  <si>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</si>
  <si>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</si>
  <si>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</si>
  <si>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</si>
  <si>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</si>
  <si>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</si>
  <si>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</si>
  <si>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</si>
  <si>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</si>
  <si>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</si>
  <si>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</si>
  <si>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</si>
  <si>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</si>
  <si>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</si>
  <si>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</si>
  <si>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</si>
  <si>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</si>
  <si>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</si>
  <si>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</si>
  <si>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</si>
  <si>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</si>
  <si>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</si>
  <si>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</si>
  <si>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</si>
  <si>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</si>
  <si>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</si>
  <si>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</si>
  <si>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</si>
  <si>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</si>
  <si>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</si>
  <si>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</si>
  <si>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</si>
  <si>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</si>
  <si>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</si>
  <si>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</si>
  <si>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</si>
  <si>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</si>
  <si>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</si>
  <si>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</si>
  <si>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</si>
  <si>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</si>
  <si>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</si>
  <si>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</si>
  <si>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</si>
  <si>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</si>
  <si>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</si>
  <si>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</si>
  <si>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</si>
  <si>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</si>
  <si>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</si>
  <si>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</si>
  <si>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</si>
  <si>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</si>
  <si>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</si>
  <si>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</si>
  <si>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</si>
  <si>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</si>
  <si>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</si>
  <si>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</si>
  <si>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</si>
  <si>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</si>
  <si>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</si>
  <si>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</si>
  <si>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</si>
  <si>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</si>
  <si>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</si>
  <si>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</si>
  <si>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</si>
  <si>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</si>
  <si>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</si>
  <si>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</si>
  <si>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</si>
  <si>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</si>
  <si>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</si>
  <si>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</si>
  <si>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</si>
  <si>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</si>
  <si>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</si>
  <si>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</si>
  <si>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</si>
  <si>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</si>
  <si>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</si>
  <si>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</si>
  <si>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</si>
  <si>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</si>
  <si>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</si>
  <si>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</si>
  <si>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</si>
  <si>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</si>
  <si>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</si>
  <si>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</si>
  <si>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</si>
  <si>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</si>
  <si>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</si>
  <si>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</si>
  <si>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</si>
  <si>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</si>
  <si>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</si>
  <si>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</si>
  <si>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</si>
  <si>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</si>
  <si>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</si>
  <si>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</si>
  <si>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</si>
  <si>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</si>
  <si>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</si>
  <si>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</si>
  <si>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</si>
  <si>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</si>
  <si>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</si>
  <si>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</si>
  <si>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</si>
  <si>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</si>
  <si>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</si>
  <si>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</si>
  <si>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</si>
  <si>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</si>
  <si>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</si>
  <si>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</si>
  <si>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</si>
  <si>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</si>
  <si>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</si>
  <si>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</si>
  <si>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</si>
  <si>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</si>
  <si>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</si>
  <si>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</si>
  <si>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</si>
  <si>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</si>
  <si>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</si>
  <si>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</si>
  <si>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</si>
  <si>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</si>
  <si>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</si>
  <si>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</si>
  <si>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</si>
  <si>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</si>
  <si>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</si>
  <si>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</si>
  <si>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</si>
  <si>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</si>
  <si>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</si>
  <si>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</si>
  <si>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</si>
  <si>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</si>
  <si>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</si>
  <si>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</si>
  <si>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</si>
  <si>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</si>
  <si>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</si>
  <si>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</si>
  <si>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</si>
  <si>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</si>
  <si>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</si>
  <si>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</si>
  <si>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</si>
  <si>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</si>
  <si>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</si>
  <si>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</si>
  <si>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</si>
  <si>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</si>
  <si>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</si>
  <si>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</si>
  <si>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</si>
  <si>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</si>
  <si>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</si>
  <si>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</si>
  <si>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</si>
  <si>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</si>
  <si>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</si>
  <si>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</si>
  <si>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</si>
  <si>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</si>
  <si>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</si>
  <si>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</si>
  <si>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</si>
  <si>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</si>
  <si>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</si>
  <si>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</si>
  <si>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</si>
  <si>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</si>
  <si>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</si>
  <si>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</si>
  <si>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</si>
  <si>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</si>
  <si>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</si>
  <si>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</si>
  <si>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</si>
  <si>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</si>
  <si>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</si>
  <si>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</si>
  <si>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</si>
  <si>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</si>
  <si>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</si>
  <si>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</si>
  <si>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</si>
  <si>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</si>
  <si>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</si>
  <si>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</si>
  <si>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</si>
  <si>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</si>
  <si>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</si>
  <si>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</si>
  <si>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</si>
  <si>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</si>
  <si>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</si>
  <si>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</si>
  <si>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</si>
  <si>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</si>
  <si>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</si>
  <si>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</si>
  <si>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</si>
  <si>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</si>
  <si>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</si>
  <si>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</si>
  <si>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</si>
  <si>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</si>
  <si>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</si>
  <si>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</si>
  <si>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</si>
  <si>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</si>
  <si>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</si>
  <si>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</si>
  <si>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</si>
  <si>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</si>
  <si>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</si>
  <si>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</si>
  <si>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</si>
  <si>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</si>
  <si>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</si>
  <si>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</si>
  <si>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</si>
  <si>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</si>
  <si>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</si>
  <si>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</si>
  <si>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</si>
  <si>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</si>
  <si>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</si>
  <si>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</si>
  <si>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</si>
  <si>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</si>
  <si>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</si>
  <si>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</si>
  <si>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</si>
  <si>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</si>
  <si>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</si>
  <si>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</si>
  <si>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</si>
  <si>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</si>
  <si>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</si>
  <si>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</si>
  <si>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</si>
  <si>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</si>
  <si>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</si>
  <si>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</si>
  <si>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</si>
  <si>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</si>
  <si>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</si>
  <si>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</si>
  <si>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</si>
  <si>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</si>
  <si>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</si>
  <si>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</si>
  <si>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</si>
  <si>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</si>
  <si>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</si>
  <si>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</si>
  <si>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</si>
  <si>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</si>
  <si>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</si>
  <si>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</si>
  <si>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</si>
  <si>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</si>
  <si>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</si>
  <si>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</si>
  <si>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</si>
  <si>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</si>
  <si>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</si>
  <si>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</si>
  <si>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</si>
  <si>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</si>
  <si>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</si>
  <si>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</si>
  <si>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</si>
  <si>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</si>
  <si>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</si>
  <si>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</si>
  <si>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</si>
  <si>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</si>
  <si>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</si>
  <si>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</si>
  <si>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</si>
  <si>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</si>
  <si>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</si>
  <si>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</si>
  <si>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</si>
  <si>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</si>
  <si>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</si>
  <si>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</si>
  <si>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</si>
  <si>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</si>
  <si>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</si>
  <si>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</si>
  <si>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</si>
  <si>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</si>
  <si>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</si>
  <si>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</si>
  <si>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</si>
  <si>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</si>
  <si>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</si>
  <si>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</si>
  <si>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</si>
  <si>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</si>
  <si>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</si>
  <si>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</si>
  <si>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</si>
  <si>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</si>
  <si>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</si>
  <si>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</si>
  <si>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</si>
  <si>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</si>
  <si>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</si>
  <si>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</si>
  <si>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</si>
  <si>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</si>
  <si>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</si>
  <si>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</si>
  <si>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</si>
  <si>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</si>
  <si>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</si>
  <si>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</si>
  <si>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</si>
  <si>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</si>
  <si>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</si>
  <si>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</si>
  <si>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</si>
  <si>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</si>
  <si>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</si>
  <si>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</si>
  <si>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</si>
  <si>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</si>
  <si>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</si>
  <si>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</si>
  <si>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</si>
  <si>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</si>
  <si>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</si>
  <si>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</si>
  <si>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</si>
  <si>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</si>
  <si>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</si>
  <si>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</si>
  <si>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</si>
  <si>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</si>
  <si>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</si>
  <si>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</si>
  <si>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</si>
  <si>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</si>
  <si>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</si>
  <si>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</si>
  <si>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</si>
  <si>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</si>
  <si>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</si>
  <si>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</si>
  <si>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</si>
  <si>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</si>
  <si>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</si>
  <si>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</si>
  <si>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</si>
  <si>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</si>
  <si>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</si>
  <si>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</si>
  <si>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</si>
  <si>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</si>
  <si>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</si>
  <si>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</si>
  <si>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</si>
  <si>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</si>
  <si>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</si>
  <si>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</si>
  <si>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</si>
  <si>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</si>
  <si>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</si>
  <si>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</si>
  <si>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</si>
  <si>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</si>
  <si>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</si>
  <si>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</si>
  <si>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</si>
  <si>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</si>
  <si>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</si>
  <si>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</si>
  <si>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</si>
  <si>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</si>
  <si>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</si>
  <si>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</si>
  <si>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</si>
  <si>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</si>
  <si>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</si>
  <si>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</si>
  <si>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</si>
  <si>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</si>
  <si>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</si>
  <si>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</si>
  <si>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</si>
  <si>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</si>
  <si>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</si>
  <si>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</si>
  <si>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</si>
  <si>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</si>
  <si>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</si>
  <si>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</si>
  <si>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</si>
  <si>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</si>
  <si>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</si>
  <si>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</si>
  <si>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</si>
  <si>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</si>
  <si>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</si>
  <si>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</si>
  <si>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</si>
  <si>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</si>
  <si>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</si>
  <si>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</si>
  <si>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</si>
  <si>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</si>
  <si>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</si>
  <si>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</si>
  <si>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</si>
  <si>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</si>
  <si>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</si>
  <si>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</si>
  <si>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</si>
  <si>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</si>
  <si>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</si>
  <si>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</si>
  <si>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</si>
  <si>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</si>
  <si>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</si>
  <si>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</si>
  <si>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</si>
  <si>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</si>
  <si>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</si>
  <si>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</si>
  <si>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</si>
  <si>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</si>
  <si>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</si>
  <si>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</si>
  <si>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</si>
  <si>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</si>
  <si>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</si>
  <si>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</si>
  <si>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</si>
  <si>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</si>
  <si>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</si>
  <si>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</si>
  <si>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</si>
  <si>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</si>
  <si>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</si>
  <si>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</si>
  <si>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</si>
  <si>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</si>
  <si>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</si>
  <si>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</si>
  <si>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</si>
  <si>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</si>
  <si>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</si>
  <si>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</si>
  <si>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</si>
  <si>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</si>
  <si>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</si>
  <si>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</si>
  <si>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</si>
  <si>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</si>
  <si>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</si>
  <si>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</si>
  <si>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</si>
  <si>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</si>
  <si>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</si>
  <si>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</si>
  <si>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</si>
  <si>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</si>
  <si>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</si>
  <si>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</si>
  <si>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</si>
  <si>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</si>
  <si>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</si>
  <si>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</si>
  <si>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</si>
  <si>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</si>
  <si>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</si>
  <si>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</si>
  <si>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</si>
  <si>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</si>
  <si>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</si>
  <si>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</si>
  <si>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</si>
  <si>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</si>
  <si>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</si>
  <si>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</si>
  <si>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</si>
  <si>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</si>
  <si>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</si>
  <si>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</si>
  <si>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</si>
  <si>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</si>
  <si>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</si>
  <si>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</si>
  <si>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</si>
  <si>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</si>
  <si>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</si>
  <si>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</si>
  <si>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</si>
  <si>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</si>
  <si>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</si>
  <si>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</si>
  <si>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</si>
  <si>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</si>
  <si>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</si>
  <si>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</si>
  <si>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</si>
  <si>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</si>
  <si>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</si>
  <si>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</si>
  <si>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</si>
  <si>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</si>
  <si>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</si>
  <si>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</si>
  <si>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</si>
  <si>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</si>
  <si>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</si>
  <si>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</si>
  <si>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</si>
  <si>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</si>
  <si>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</si>
  <si>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</si>
  <si>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</si>
  <si>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</si>
  <si>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</si>
  <si>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</si>
  <si>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</si>
  <si>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</si>
  <si>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</si>
  <si>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</si>
  <si>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</si>
  <si>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</si>
  <si>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</si>
  <si>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</si>
  <si>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</si>
  <si>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</si>
  <si>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</si>
  <si>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</si>
  <si>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</si>
  <si>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</si>
  <si>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</si>
  <si>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</si>
  <si>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</si>
  <si>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</si>
  <si>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</si>
  <si>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</si>
  <si>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</si>
  <si>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</si>
  <si>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</si>
  <si>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</si>
  <si>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</si>
  <si>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</si>
  <si>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</si>
  <si>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</si>
  <si>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</si>
  <si>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</si>
  <si>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</si>
  <si>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</si>
  <si>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</si>
  <si>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</si>
  <si>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</si>
  <si>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</si>
  <si>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</si>
  <si>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</si>
  <si>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</si>
  <si>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</si>
  <si>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</si>
  <si>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</si>
  <si>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</si>
  <si>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</si>
  <si>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</si>
  <si>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</si>
  <si>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</si>
  <si>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</si>
  <si>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</si>
  <si>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</si>
  <si>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</si>
  <si>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</si>
  <si>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</si>
  <si>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</si>
  <si>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</si>
  <si>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</si>
  <si>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</si>
  <si>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</si>
  <si>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</si>
  <si>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</si>
  <si>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</si>
  <si>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</si>
  <si>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</si>
  <si>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</si>
  <si>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</si>
  <si>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</si>
  <si>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</si>
  <si>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</si>
  <si>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</si>
  <si>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</si>
  <si>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</si>
  <si>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</si>
  <si>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</si>
  <si>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</si>
  <si>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</si>
  <si>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</si>
  <si>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</si>
  <si>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</si>
  <si>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</si>
  <si>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</si>
  <si>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</si>
  <si>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</si>
  <si>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</si>
  <si>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</si>
  <si>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</si>
  <si>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</si>
  <si>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</si>
  <si>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</si>
  <si>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</si>
  <si>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</si>
  <si>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</si>
  <si>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</si>
  <si>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</si>
  <si>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</si>
  <si>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</si>
  <si>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</si>
  <si>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</si>
  <si>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</si>
  <si>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</si>
  <si>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</si>
  <si>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</si>
  <si>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</si>
  <si>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</si>
  <si>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</si>
  <si>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</si>
  <si>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</si>
  <si>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</si>
  <si>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</si>
  <si>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</si>
  <si>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</si>
  <si>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</si>
  <si>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</si>
  <si>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</si>
  <si>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</si>
  <si>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</si>
  <si>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</si>
  <si>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</si>
  <si>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</si>
  <si>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</si>
  <si>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</si>
  <si>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</si>
  <si>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</si>
  <si>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</si>
  <si>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</si>
  <si>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</si>
  <si>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</si>
  <si>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</si>
  <si>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</si>
  <si>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</si>
  <si>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</si>
  <si>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</si>
  <si>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</si>
  <si>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</si>
  <si>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</si>
  <si>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</si>
  <si>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</si>
  <si>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</si>
  <si>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</si>
  <si>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</si>
  <si>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</si>
  <si>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</si>
  <si>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</si>
  <si>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</si>
  <si>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</si>
  <si>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</si>
  <si>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</si>
  <si>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</si>
  <si>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</si>
  <si>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</si>
  <si>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</si>
  <si>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</si>
  <si>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</si>
  <si>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</si>
  <si>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</si>
  <si>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</si>
  <si>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</si>
  <si>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</si>
  <si>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</si>
  <si>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</si>
  <si>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</si>
  <si>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</si>
  <si>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</si>
  <si>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</si>
  <si>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</si>
  <si>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</si>
  <si>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</si>
  <si>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</si>
  <si>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</si>
  <si>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</si>
  <si>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</si>
  <si>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</si>
  <si>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</si>
  <si>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</si>
  <si>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</si>
  <si>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</si>
  <si>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</si>
  <si>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</si>
  <si>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</si>
  <si>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</si>
  <si>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</si>
  <si>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</si>
  <si>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</si>
  <si>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</si>
  <si>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</si>
  <si>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</si>
  <si>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</si>
  <si>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</si>
  <si>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</si>
  <si>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</si>
  <si>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</si>
  <si>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</si>
  <si>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</si>
  <si>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</si>
  <si>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</si>
  <si>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</si>
  <si>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</si>
  <si>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</si>
  <si>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</si>
  <si>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</si>
  <si>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</si>
  <si>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</si>
  <si>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</si>
  <si>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</si>
  <si>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</si>
  <si>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</si>
  <si>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</si>
  <si>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</si>
  <si>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</si>
  <si>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</si>
  <si>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</si>
  <si>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</si>
  <si>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</si>
  <si>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</si>
  <si>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</si>
  <si>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</si>
  <si>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</si>
  <si>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</si>
  <si>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</si>
  <si>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</si>
  <si>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</si>
  <si>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</si>
  <si>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</si>
  <si>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</si>
  <si>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</si>
  <si>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</si>
  <si>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</si>
  <si>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</si>
  <si>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</si>
  <si>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</si>
  <si>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</si>
  <si>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</si>
  <si>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</si>
  <si>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</si>
  <si>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</si>
  <si>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</si>
  <si>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</si>
  <si>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</si>
  <si>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</si>
  <si>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</si>
  <si>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</si>
  <si>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</si>
  <si>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</si>
  <si>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</si>
  <si>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</si>
  <si>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</si>
  <si>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</si>
  <si>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</si>
  <si>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</si>
  <si>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</si>
  <si>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</si>
  <si>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</si>
  <si>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</si>
  <si>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</si>
  <si>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</si>
  <si>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</si>
  <si>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</si>
  <si>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</si>
  <si>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</si>
  <si>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</si>
  <si>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</si>
  <si>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</si>
  <si>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</si>
  <si>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</si>
  <si>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</si>
  <si>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</si>
  <si>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</si>
  <si>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</si>
  <si>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</si>
  <si>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</si>
  <si>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</si>
  <si>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</si>
  <si>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</si>
  <si>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</si>
  <si>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</si>
  <si>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</si>
  <si>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</si>
  <si>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</si>
  <si>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</si>
  <si>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</si>
  <si>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</si>
  <si>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</si>
  <si>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</si>
  <si>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</si>
  <si>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</si>
  <si>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</si>
  <si>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</si>
  <si>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</si>
  <si>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</si>
  <si>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</si>
  <si>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</si>
  <si>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</si>
  <si>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</si>
  <si>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</si>
  <si>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</si>
  <si>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</si>
  <si>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</si>
  <si>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</si>
  <si>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</si>
  <si>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</si>
  <si>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</si>
  <si>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</si>
  <si>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</si>
  <si>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</si>
  <si>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</si>
  <si>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</si>
  <si>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</si>
  <si>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</si>
  <si>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</si>
  <si>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</si>
  <si>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</si>
  <si>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</si>
  <si>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</si>
  <si>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</si>
  <si>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</si>
  <si>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</si>
  <si>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</si>
  <si>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</si>
  <si>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</si>
  <si>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</si>
  <si>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</si>
  <si>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</si>
  <si>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</si>
  <si>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</si>
  <si>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</si>
  <si>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</si>
  <si>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</si>
  <si>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</si>
  <si>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</si>
  <si>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</si>
  <si>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</si>
  <si>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</si>
  <si>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</si>
  <si>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</si>
  <si>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</si>
  <si>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</si>
  <si>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</si>
  <si>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</si>
  <si>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</si>
  <si>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</si>
  <si>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</si>
  <si>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</si>
  <si>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</si>
  <si>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</si>
  <si>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</si>
  <si>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</si>
  <si>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</si>
  <si>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</si>
  <si>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</si>
  <si>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</si>
  <si>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</si>
  <si>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</si>
  <si>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</si>
  <si>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</si>
  <si>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</si>
  <si>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</si>
  <si>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</si>
  <si>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</si>
  <si>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</si>
  <si>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</si>
  <si>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</si>
  <si>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</si>
  <si>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</si>
  <si>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</si>
  <si>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</si>
  <si>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</si>
  <si>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</si>
  <si>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</si>
  <si>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</si>
  <si>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</si>
  <si>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</si>
  <si>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</si>
  <si>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</si>
  <si>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</si>
  <si>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</si>
  <si>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</si>
  <si>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</si>
  <si>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</si>
  <si>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</si>
  <si>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</si>
  <si>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</si>
  <si>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</si>
  <si>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</si>
  <si>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</si>
  <si>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</si>
  <si>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</si>
  <si>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</si>
  <si>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</si>
  <si>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</si>
  <si>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</si>
  <si>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</si>
  <si>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</si>
  <si>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</si>
  <si>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</si>
  <si>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</si>
  <si>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</si>
  <si>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</si>
  <si>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</si>
  <si>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</si>
  <si>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</si>
  <si>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</si>
  <si>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</si>
  <si>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</si>
  <si>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</si>
  <si>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</si>
  <si>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</si>
  <si>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</si>
  <si>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</si>
  <si>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</si>
  <si>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</si>
  <si>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</si>
  <si>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</si>
  <si>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</si>
  <si>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</si>
  <si>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</si>
  <si>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</si>
  <si>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</si>
  <si>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</si>
  <si>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</si>
  <si>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</si>
  <si>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</si>
  <si>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</si>
  <si>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</si>
  <si>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</si>
  <si>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</si>
  <si>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</si>
  <si>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</si>
  <si>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</si>
  <si>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</si>
  <si>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</si>
  <si>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</si>
  <si>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</si>
  <si>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</si>
  <si>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</si>
  <si>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</si>
  <si>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</si>
  <si>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</si>
  <si>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</si>
  <si>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</si>
  <si>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</si>
  <si>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</si>
  <si>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</si>
  <si>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</si>
  <si>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</si>
  <si>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</si>
  <si>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</si>
  <si>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</si>
  <si>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</si>
  <si>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</si>
  <si>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</si>
  <si>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</si>
  <si>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</si>
  <si>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</si>
  <si>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</si>
  <si>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</si>
  <si>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</si>
  <si>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</si>
  <si>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</si>
  <si>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</si>
  <si>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</si>
  <si>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</si>
  <si>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</si>
  <si>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</si>
  <si>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</si>
  <si>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</si>
  <si>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</si>
  <si>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</si>
  <si>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</si>
  <si>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</si>
  <si>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</si>
  <si>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</si>
  <si>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</si>
  <si>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</si>
  <si>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</si>
  <si>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</si>
  <si>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</si>
  <si>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</si>
  <si>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</si>
  <si>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</si>
  <si>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</si>
  <si>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</si>
  <si>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</si>
  <si>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</si>
  <si>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</si>
  <si>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</si>
  <si>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</si>
  <si>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</si>
  <si>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</si>
  <si>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</si>
  <si>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</si>
  <si>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</si>
  <si>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</si>
  <si>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</si>
  <si>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</si>
  <si>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</si>
  <si>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</si>
  <si>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</si>
  <si>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</si>
  <si>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</si>
  <si>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</si>
  <si>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</si>
  <si>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</si>
  <si>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</si>
  <si>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</si>
  <si>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</si>
  <si>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</si>
  <si>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</si>
  <si>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</si>
  <si>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</si>
  <si>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</si>
  <si>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</si>
  <si>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</si>
  <si>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</si>
  <si>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</si>
  <si>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</si>
  <si>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</si>
  <si>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</si>
  <si>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</si>
  <si>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</si>
  <si>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</si>
  <si>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</si>
  <si>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</si>
  <si>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</si>
  <si>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</si>
  <si>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</si>
  <si>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</si>
  <si>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</si>
  <si>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</si>
  <si>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</si>
  <si>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</si>
  <si>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</si>
  <si>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</si>
  <si>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</si>
  <si>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</si>
  <si>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</si>
  <si>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</si>
  <si>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</si>
  <si>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</si>
  <si>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</si>
  <si>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</si>
  <si>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</si>
  <si>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</si>
  <si>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</si>
  <si>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</si>
  <si>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</si>
  <si>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</si>
  <si>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</si>
  <si>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</si>
  <si>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</si>
  <si>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</si>
  <si>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</si>
  <si>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</si>
  <si>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</si>
  <si>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</si>
  <si>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</si>
  <si>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</si>
  <si>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</si>
  <si>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</si>
  <si>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</si>
  <si>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</si>
  <si>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</si>
  <si>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</si>
  <si>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</si>
  <si>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</si>
  <si>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</si>
  <si>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</si>
  <si>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</si>
  <si>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</si>
  <si>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</si>
  <si>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</si>
  <si>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</si>
  <si>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</si>
  <si>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</si>
  <si>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</si>
  <si>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</si>
  <si>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</si>
  <si>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</si>
  <si>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</si>
  <si>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</si>
  <si>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</si>
  <si>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</si>
  <si>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</si>
  <si>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</si>
  <si>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</si>
  <si>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</si>
  <si>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</si>
  <si>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</si>
  <si>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</si>
  <si>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</si>
  <si>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</si>
  <si>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</si>
  <si>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</si>
  <si>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</si>
  <si>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</si>
  <si>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</si>
  <si>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</si>
  <si>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</si>
  <si>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</si>
  <si>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</si>
  <si>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</si>
  <si>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</si>
  <si>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</si>
  <si>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</si>
  <si>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</si>
  <si>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</si>
  <si>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</si>
  <si>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</si>
  <si>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</si>
  <si>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</si>
  <si>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</si>
  <si>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</si>
  <si>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</si>
  <si>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</si>
  <si>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</si>
  <si>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</si>
  <si>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</si>
  <si>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</si>
  <si>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</si>
  <si>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</si>
  <si>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</si>
  <si>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</si>
  <si>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</si>
  <si>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</si>
  <si>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</si>
  <si>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</si>
  <si>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</si>
  <si>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</si>
  <si>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</si>
  <si>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</si>
  <si>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</si>
  <si>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</si>
  <si>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</si>
  <si>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</si>
  <si>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</si>
  <si>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</si>
  <si>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</si>
  <si>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</si>
  <si>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</si>
  <si>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</si>
  <si>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</si>
  <si>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</si>
  <si>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</si>
  <si>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</si>
  <si>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</si>
  <si>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</si>
  <si>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</si>
  <si>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</si>
  <si>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</si>
  <si>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</si>
  <si>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</si>
  <si>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</si>
  <si>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</si>
  <si>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</si>
  <si>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</si>
  <si>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</si>
  <si>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</si>
  <si>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</si>
  <si>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</si>
  <si>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</si>
  <si>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</si>
  <si>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</si>
  <si>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</si>
  <si>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</si>
  <si>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</si>
  <si>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</si>
  <si>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</si>
  <si>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</si>
  <si>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</si>
  <si>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</si>
  <si>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</si>
  <si>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</si>
  <si>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</si>
  <si>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</si>
  <si>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</si>
  <si>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</si>
  <si>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</si>
  <si>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</si>
  <si>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</si>
  <si>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</si>
  <si>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</si>
  <si>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</si>
  <si>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</si>
  <si>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</si>
  <si>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</si>
  <si>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</si>
  <si>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</si>
  <si>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</si>
  <si>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</si>
  <si>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</si>
  <si>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</si>
  <si>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</si>
  <si>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</si>
  <si>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</si>
  <si>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</si>
  <si>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</si>
  <si>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</si>
  <si>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</si>
  <si>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</si>
  <si>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</si>
  <si>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</si>
  <si>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</si>
  <si>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</si>
  <si>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</si>
  <si>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</si>
  <si>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</si>
  <si>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</si>
  <si>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</si>
  <si>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</si>
  <si>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</si>
  <si>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</si>
  <si>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</si>
  <si>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</si>
  <si>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</si>
  <si>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</si>
  <si>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</si>
  <si>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</si>
  <si>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</si>
  <si>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</si>
  <si>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</si>
  <si>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</si>
  <si>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</si>
  <si>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</si>
  <si>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</si>
  <si>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</si>
  <si>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</si>
  <si>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</si>
  <si>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</si>
  <si>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</si>
  <si>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</si>
  <si>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</si>
  <si>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</si>
  <si>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</si>
  <si>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</si>
  <si>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</si>
  <si>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</si>
  <si>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</si>
  <si>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</si>
  <si>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</si>
  <si>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</si>
  <si>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</si>
  <si>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</si>
  <si>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</si>
  <si>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</si>
  <si>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</si>
  <si>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</si>
  <si>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</si>
  <si>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</si>
  <si>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</si>
  <si>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</si>
  <si>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</si>
  <si>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</si>
  <si>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</si>
  <si>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</si>
  <si>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</si>
  <si>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</si>
  <si>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</si>
  <si>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</si>
  <si>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</si>
  <si>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</si>
  <si>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</si>
  <si>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</si>
  <si>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</si>
  <si>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</si>
  <si>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</si>
  <si>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</si>
  <si>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</si>
  <si>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</si>
  <si>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</si>
  <si>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</si>
  <si>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</si>
  <si>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</si>
  <si>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</si>
  <si>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</si>
  <si>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</si>
  <si>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</si>
  <si>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</si>
  <si>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</si>
  <si>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</si>
  <si>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</si>
  <si>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</si>
  <si>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</si>
  <si>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</si>
  <si>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</si>
  <si>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</si>
  <si>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</si>
  <si>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</si>
  <si>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</si>
  <si>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</si>
  <si>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</si>
  <si>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</si>
  <si>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</si>
  <si>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</si>
  <si>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</si>
  <si>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</si>
  <si>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</si>
  <si>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</si>
  <si>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</si>
  <si>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</si>
  <si>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</si>
  <si>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</si>
  <si>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</si>
  <si>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</si>
  <si>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</si>
  <si>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</si>
  <si>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</si>
  <si>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</si>
  <si>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</si>
  <si>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</si>
  <si>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</si>
  <si>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</si>
  <si>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</si>
  <si>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</si>
  <si>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</si>
  <si>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</si>
  <si>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</si>
  <si>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</si>
  <si>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</si>
  <si>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</si>
  <si>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</si>
  <si>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</si>
  <si>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</si>
  <si>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</si>
  <si>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</si>
  <si>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</si>
  <si>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</si>
  <si>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</si>
  <si>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</si>
  <si>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</si>
  <si>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</si>
  <si>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</si>
  <si>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</si>
  <si>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</si>
  <si>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</si>
  <si>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</si>
  <si>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</si>
  <si>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</si>
  <si>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</si>
  <si>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</si>
  <si>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</si>
  <si>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</si>
  <si>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</si>
  <si>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</si>
  <si>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</si>
  <si>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</si>
  <si>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</si>
  <si>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</si>
  <si>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</si>
  <si>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</si>
  <si>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</si>
  <si>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</si>
  <si>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</si>
  <si>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</si>
  <si>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</si>
  <si>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</si>
  <si>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</si>
  <si>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</si>
  <si>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</si>
  <si>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</si>
  <si>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</si>
  <si>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</si>
  <si>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</si>
  <si>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</si>
  <si>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</si>
  <si>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</si>
  <si>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</si>
  <si>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</si>
  <si>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</si>
  <si>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</si>
  <si>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</si>
  <si>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</si>
  <si>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</si>
  <si>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</si>
  <si>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</si>
  <si>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</si>
  <si>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</si>
  <si>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</si>
  <si>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</si>
  <si>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</si>
  <si>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</si>
  <si>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</si>
  <si>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</si>
  <si>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</si>
  <si>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</si>
  <si>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</si>
  <si>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</si>
  <si>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</si>
  <si>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</si>
  <si>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</si>
  <si>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</si>
  <si>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</si>
  <si>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</si>
  <si>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</si>
  <si>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</si>
  <si>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</si>
  <si>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</si>
  <si>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</si>
  <si>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</si>
  <si>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</si>
  <si>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</si>
  <si>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</si>
  <si>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</si>
  <si>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</si>
  <si>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</si>
  <si>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</si>
  <si>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</si>
  <si>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</si>
  <si>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</si>
  <si>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</si>
  <si>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</si>
  <si>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</si>
  <si>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</si>
  <si>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</si>
  <si>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</si>
  <si>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</si>
  <si>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</si>
  <si>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</si>
  <si>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</si>
  <si>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</si>
  <si>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</si>
  <si>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</si>
  <si>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</si>
  <si>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</si>
  <si>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</si>
  <si>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</si>
  <si>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</si>
  <si>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</si>
  <si>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</si>
  <si>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</si>
  <si>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</si>
  <si>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</si>
  <si>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</si>
  <si>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</si>
  <si>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</si>
  <si>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</si>
  <si>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</si>
  <si>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</si>
  <si>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</si>
  <si>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</si>
  <si>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</si>
  <si>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</si>
  <si>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</si>
  <si>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</si>
  <si>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</si>
  <si>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</si>
  <si>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</si>
  <si>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</si>
  <si>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</si>
  <si>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</si>
  <si>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</si>
  <si>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</si>
  <si>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</si>
  <si>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</si>
  <si>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</si>
  <si>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</si>
  <si>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</si>
  <si>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</si>
  <si>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</si>
  <si>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</si>
  <si>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</si>
  <si>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</si>
  <si>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</si>
  <si>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</si>
  <si>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</si>
  <si>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</si>
  <si>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</si>
  <si>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</si>
  <si>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</si>
  <si>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</si>
  <si>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</si>
  <si>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</si>
  <si>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</si>
  <si>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</si>
  <si>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</si>
  <si>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</si>
  <si>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</si>
  <si>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</si>
  <si>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</si>
  <si>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</si>
  <si>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</si>
  <si>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</si>
  <si>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</si>
  <si>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</si>
  <si>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</si>
  <si>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</si>
  <si>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</si>
  <si>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</si>
  <si>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</si>
  <si>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</si>
  <si>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</si>
  <si>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</si>
  <si>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</si>
  <si>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</si>
  <si>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</si>
  <si>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</si>
  <si>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</si>
  <si>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</si>
  <si>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</si>
  <si>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</si>
  <si>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</si>
  <si>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</si>
  <si>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</si>
  <si>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</si>
  <si>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</si>
  <si>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</si>
  <si>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</si>
  <si>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</si>
  <si>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</si>
  <si>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</si>
  <si>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</si>
  <si>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</si>
  <si>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</si>
  <si>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</si>
  <si>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</si>
  <si>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</si>
  <si>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</si>
  <si>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</si>
  <si>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</si>
  <si>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</si>
  <si>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</si>
  <si>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</si>
  <si>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</si>
  <si>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</si>
  <si>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</si>
  <si>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</si>
  <si>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</si>
  <si>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</si>
  <si>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</si>
  <si>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</si>
  <si>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</si>
  <si>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</si>
  <si>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</si>
  <si>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</si>
  <si>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</si>
  <si>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</si>
  <si>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</si>
  <si>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</si>
  <si>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</si>
  <si>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</si>
  <si>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</si>
  <si>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</si>
  <si>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</si>
  <si>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</si>
  <si>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</si>
  <si>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</si>
  <si>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</si>
  <si>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</si>
  <si>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</si>
  <si>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</si>
  <si>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</si>
  <si>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</si>
  <si>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</si>
  <si>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</si>
  <si>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</si>
  <si>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</si>
  <si>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</si>
  <si>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</si>
  <si>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</si>
  <si>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</si>
  <si>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</si>
  <si>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</si>
  <si>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</si>
  <si>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</si>
  <si>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</si>
  <si>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</si>
  <si>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</si>
  <si>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</si>
  <si>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</si>
  <si>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</si>
  <si>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</si>
  <si>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</si>
  <si>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</si>
  <si>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</si>
  <si>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</si>
  <si>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</si>
  <si>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</si>
  <si>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</si>
  <si>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</si>
  <si>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</si>
  <si>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</si>
  <si>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</si>
  <si>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</si>
  <si>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</si>
  <si>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</si>
  <si>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</si>
  <si>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</si>
  <si>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</si>
  <si>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</si>
  <si>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</si>
  <si>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</si>
  <si>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</si>
  <si>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</si>
  <si>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</si>
  <si>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</si>
  <si>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</si>
  <si>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</si>
  <si>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</si>
  <si>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</si>
  <si>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</si>
  <si>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</si>
  <si>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</si>
  <si>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</si>
  <si>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</si>
  <si>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</si>
  <si>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</si>
  <si>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</si>
  <si>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</si>
  <si>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</si>
  <si>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</si>
  <si>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</si>
  <si>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</si>
  <si>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</si>
  <si>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</si>
  <si>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</si>
  <si>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</si>
  <si>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</si>
  <si>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</si>
  <si>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</si>
  <si>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</si>
  <si>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</si>
  <si>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</si>
  <si>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</si>
  <si>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</si>
  <si>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</si>
  <si>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</si>
  <si>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</si>
  <si>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</si>
  <si>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</si>
  <si>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</si>
  <si>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</si>
  <si>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</si>
  <si>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</si>
  <si>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</si>
  <si>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</si>
  <si>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</si>
  <si>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</si>
  <si>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</si>
  <si>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</si>
  <si>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</si>
  <si>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</si>
  <si>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</si>
  <si>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</si>
  <si>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</si>
  <si>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</si>
  <si>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</si>
  <si>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</si>
  <si>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</si>
  <si>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</si>
  <si>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</si>
  <si>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</si>
  <si>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</si>
  <si>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</si>
  <si>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</si>
  <si>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</si>
  <si>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</si>
  <si>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</si>
  <si>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</si>
  <si>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</si>
  <si>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</si>
  <si>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</si>
  <si>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</si>
  <si>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</si>
  <si>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</si>
  <si>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</si>
  <si>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</si>
  <si>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</si>
  <si>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</si>
  <si>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</si>
  <si>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</si>
  <si>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</si>
  <si>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</si>
  <si>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</si>
  <si>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</si>
  <si>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</si>
  <si>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</si>
  <si>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</si>
  <si>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</si>
  <si>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</si>
  <si>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</si>
  <si>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</si>
  <si>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</si>
  <si>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</si>
  <si>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</si>
  <si>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</si>
  <si>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</si>
  <si>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</si>
  <si>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</si>
  <si>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</si>
  <si>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</si>
  <si>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</si>
  <si>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</si>
  <si>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</si>
  <si>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</si>
  <si>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</si>
  <si>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</si>
  <si>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</si>
  <si>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</si>
  <si>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</si>
  <si>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</si>
  <si>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</si>
  <si>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</si>
  <si>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</si>
  <si>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</si>
  <si>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</si>
  <si>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</si>
  <si>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</si>
  <si>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</si>
  <si>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</si>
  <si>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</si>
  <si>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</si>
  <si>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</si>
  <si>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</si>
  <si>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</si>
  <si>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</si>
  <si>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</si>
  <si>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</si>
  <si>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</si>
  <si>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</si>
  <si>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</si>
  <si>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</si>
  <si>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</si>
  <si>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</si>
  <si>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</si>
  <si>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</si>
  <si>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</si>
  <si>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</si>
  <si>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</si>
  <si>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</si>
  <si>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</si>
  <si>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</si>
  <si>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</si>
  <si>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</si>
  <si>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</si>
  <si>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</si>
  <si>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</si>
  <si>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</si>
  <si>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</si>
  <si>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</si>
  <si>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</si>
  <si>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</si>
  <si>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</si>
  <si>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</si>
  <si>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</si>
  <si>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</si>
  <si>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</si>
  <si>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</si>
  <si>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</si>
  <si>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</si>
  <si>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</si>
  <si>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</si>
  <si>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</si>
  <si>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</si>
  <si>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</si>
  <si>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</si>
  <si>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</si>
  <si>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</si>
  <si>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</si>
  <si>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</si>
  <si>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</si>
  <si>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</si>
  <si>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</si>
  <si>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</si>
  <si>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</si>
  <si>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</si>
  <si>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</si>
  <si>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</si>
  <si>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</si>
  <si>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</si>
  <si>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</si>
  <si>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</si>
  <si>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</si>
  <si>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</si>
  <si>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</si>
  <si>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</si>
  <si>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</si>
  <si>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</si>
  <si>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</si>
  <si>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</si>
  <si>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</si>
  <si>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</si>
  <si>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</si>
  <si>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</si>
  <si>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</si>
  <si>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</si>
  <si>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</si>
  <si>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</si>
  <si>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</si>
  <si>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</si>
  <si>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</si>
  <si>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</si>
  <si>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</si>
  <si>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</si>
  <si>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</si>
  <si>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</si>
  <si>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</si>
  <si>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</si>
  <si>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</si>
  <si>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</si>
  <si>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</si>
  <si>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</si>
  <si>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</si>
  <si>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</si>
  <si>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</si>
  <si>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</si>
  <si>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</si>
  <si>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</si>
  <si>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</si>
  <si>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</si>
  <si>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</si>
  <si>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</si>
  <si>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</si>
  <si>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</si>
  <si>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</si>
  <si>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</si>
  <si>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</si>
  <si>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</si>
  <si>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</si>
  <si>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</si>
  <si>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</si>
  <si>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</si>
  <si>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</si>
  <si>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</si>
  <si>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</si>
  <si>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</si>
  <si>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</si>
  <si>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</si>
  <si>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</si>
  <si>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</si>
  <si>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</si>
  <si>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</si>
  <si>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</si>
  <si>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</si>
  <si>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</si>
  <si>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</si>
  <si>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</si>
  <si>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</si>
  <si>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</si>
  <si>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</si>
  <si>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</si>
  <si>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</si>
  <si>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</si>
  <si>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</si>
  <si>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</si>
  <si>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</si>
  <si>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</si>
  <si>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</si>
  <si>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</si>
  <si>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</si>
  <si>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</si>
  <si>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</si>
  <si>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</si>
  <si>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</si>
  <si>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</si>
  <si>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</si>
  <si>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</si>
  <si>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</si>
  <si>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</si>
  <si>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</si>
  <si>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</si>
  <si>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</si>
  <si>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</si>
  <si>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</si>
  <si>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</si>
  <si>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</si>
  <si>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</si>
  <si>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</si>
  <si>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</si>
  <si>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</si>
  <si>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</si>
  <si>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</si>
  <si>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</si>
  <si>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</si>
  <si>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</si>
  <si>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</si>
  <si>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</si>
  <si>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</si>
  <si>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</si>
  <si>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</si>
  <si>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</si>
  <si>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</si>
  <si>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</si>
  <si>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</si>
  <si>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</si>
  <si>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</si>
  <si>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</si>
  <si>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</si>
  <si>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</si>
  <si>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</si>
  <si>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</si>
  <si>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</si>
  <si>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</si>
  <si>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</si>
  <si>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</si>
  <si>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</si>
  <si>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</si>
  <si>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</si>
  <si>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</si>
  <si>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</si>
  <si>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</si>
  <si>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</si>
  <si>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</si>
  <si>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</si>
  <si>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</si>
  <si>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</si>
  <si>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</si>
  <si>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</si>
  <si>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</si>
  <si>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</si>
  <si>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</si>
  <si>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</si>
  <si>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</si>
  <si>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</si>
  <si>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</si>
  <si>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</si>
  <si>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</si>
  <si>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</si>
  <si>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</si>
  <si>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</si>
  <si>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</si>
  <si>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</si>
  <si>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</si>
  <si>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</si>
  <si>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</si>
  <si>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</si>
  <si>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</si>
  <si>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</si>
  <si>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</si>
  <si>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</si>
  <si>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</si>
  <si>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</si>
  <si>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</si>
  <si>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</si>
  <si>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</si>
  <si>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</si>
  <si>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</si>
  <si>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</si>
  <si>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</si>
  <si>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</si>
  <si>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</si>
  <si>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</si>
  <si>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</si>
  <si>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</si>
  <si>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</si>
  <si>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</si>
  <si>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</si>
  <si>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</si>
  <si>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</si>
  <si>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</si>
  <si>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</si>
  <si>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</si>
  <si>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</si>
  <si>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</si>
  <si>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</si>
  <si>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</si>
  <si>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</si>
  <si>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</si>
  <si>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</si>
  <si>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</si>
  <si>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</si>
  <si>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</si>
  <si>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</si>
  <si>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</si>
  <si>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</si>
  <si>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</si>
  <si>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</si>
  <si>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</si>
  <si>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</si>
  <si>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</si>
  <si>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</si>
  <si>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</si>
  <si>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</si>
  <si>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</si>
  <si>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</si>
  <si>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</si>
  <si>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</si>
  <si>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</si>
  <si>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</si>
  <si>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</si>
  <si>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</si>
  <si>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</si>
  <si>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</si>
  <si>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</si>
  <si>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</si>
  <si>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</si>
  <si>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</si>
  <si>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</si>
  <si>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</si>
  <si>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</si>
  <si>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</si>
  <si>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</si>
  <si>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</si>
  <si>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</si>
  <si>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</si>
  <si>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</si>
  <si>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</si>
  <si>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</si>
  <si>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</si>
  <si>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</si>
  <si>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</si>
  <si>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</si>
  <si>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</si>
  <si>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</si>
  <si>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</si>
  <si>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</si>
  <si>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</si>
  <si>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</si>
  <si>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</si>
  <si>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</si>
  <si>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</si>
  <si>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</si>
  <si>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</si>
  <si>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</si>
  <si>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</si>
  <si>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</si>
  <si>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</si>
  <si>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</si>
  <si>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</si>
  <si>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</si>
  <si>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</si>
  <si>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</si>
  <si>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</si>
  <si>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</si>
  <si>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</si>
  <si>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</si>
  <si>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</si>
  <si>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</si>
  <si>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</si>
  <si>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</si>
  <si>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</si>
  <si>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</si>
  <si>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</si>
  <si>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</si>
  <si>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</si>
  <si>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</si>
  <si>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</si>
  <si>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</si>
  <si>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</si>
  <si>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</si>
  <si>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</si>
  <si>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</si>
  <si>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</si>
  <si>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</si>
  <si>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</si>
  <si>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</si>
  <si>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</si>
  <si>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</si>
  <si>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</si>
  <si>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</si>
  <si>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</si>
  <si>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</si>
  <si>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</si>
  <si>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</si>
  <si>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</si>
  <si>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</si>
  <si>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</si>
  <si>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</si>
  <si>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</si>
  <si>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</si>
  <si>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</si>
  <si>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</si>
  <si>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</si>
  <si>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</si>
  <si>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</si>
  <si>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</si>
  <si>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</si>
  <si>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</si>
  <si>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</si>
  <si>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</si>
  <si>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</si>
  <si>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</si>
  <si>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</si>
  <si>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</si>
  <si>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</si>
  <si>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</si>
  <si>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</si>
  <si>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</si>
  <si>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</si>
  <si>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</si>
  <si>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</si>
  <si>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</si>
  <si>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</si>
  <si>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</si>
  <si>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</si>
  <si>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</si>
  <si>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</si>
  <si>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</si>
  <si>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</si>
  <si>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</si>
  <si>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</si>
  <si>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</si>
  <si>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</si>
  <si>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</si>
  <si>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</si>
  <si>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</si>
  <si>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</si>
  <si>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</si>
  <si>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</si>
  <si>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</si>
  <si>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</si>
  <si>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</si>
  <si>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</si>
  <si>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</si>
  <si>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</si>
  <si>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</si>
  <si>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</si>
  <si>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</si>
  <si>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</si>
  <si>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</si>
  <si>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</si>
  <si>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</si>
  <si>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</si>
  <si>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</si>
  <si>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</si>
  <si>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</si>
  <si>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</si>
  <si>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</si>
  <si>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</si>
  <si>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</si>
  <si>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</si>
  <si>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</si>
  <si>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</si>
  <si>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</si>
  <si>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</si>
  <si>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</si>
  <si>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</si>
  <si>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</si>
  <si>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</si>
  <si>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</si>
  <si>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</si>
  <si>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</si>
  <si>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</si>
  <si>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</si>
  <si>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</si>
  <si>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</si>
  <si>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</si>
  <si>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</si>
  <si>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</si>
  <si>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</si>
  <si>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</si>
  <si>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</si>
  <si>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</si>
  <si>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</si>
  <si>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</si>
  <si>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</si>
  <si>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</si>
  <si>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</si>
  <si>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</si>
  <si>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</si>
  <si>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</si>
  <si>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</si>
  <si>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</si>
  <si>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</si>
  <si>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</si>
  <si>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</si>
  <si>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</si>
  <si>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</si>
  <si>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</si>
  <si>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</si>
  <si>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</si>
  <si>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</si>
  <si>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</si>
  <si>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</si>
  <si>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</si>
  <si>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</si>
  <si>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</si>
  <si>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</si>
  <si>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</si>
  <si>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</si>
  <si>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</si>
  <si>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</si>
  <si>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</si>
  <si>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</si>
  <si>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</si>
  <si>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</si>
  <si>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</si>
  <si>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</si>
  <si>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</si>
  <si>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</si>
  <si>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</si>
  <si>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</si>
  <si>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</si>
  <si>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</si>
  <si>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</si>
  <si>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</si>
  <si>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</si>
  <si>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</si>
  <si>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</si>
  <si>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</si>
  <si>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</si>
  <si>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</si>
  <si>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</si>
  <si>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</si>
  <si>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</si>
  <si>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</si>
  <si>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</si>
  <si>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</si>
  <si>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</si>
  <si>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</si>
  <si>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</si>
  <si>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</si>
  <si>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</si>
  <si>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</si>
  <si>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</si>
  <si>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</si>
  <si>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</si>
  <si>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</si>
  <si>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</si>
  <si>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</si>
  <si>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</si>
  <si>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</si>
  <si>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</si>
  <si>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</si>
  <si>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</si>
  <si>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</si>
  <si>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</si>
  <si>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</si>
  <si>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</si>
  <si>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</si>
  <si>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</si>
  <si>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</si>
  <si>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</si>
  <si>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</si>
  <si>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</si>
  <si>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</si>
  <si>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</si>
  <si>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</si>
  <si>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</si>
  <si>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</si>
  <si>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</si>
  <si>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</si>
  <si>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</si>
  <si>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</si>
  <si>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</si>
  <si>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</si>
  <si>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</si>
  <si>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</si>
  <si>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</si>
  <si>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</si>
  <si>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</si>
  <si>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</si>
  <si>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</si>
  <si>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</si>
  <si>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</si>
  <si>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</si>
  <si>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</si>
  <si>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</si>
  <si>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</si>
  <si>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</si>
  <si>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</si>
  <si>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</si>
  <si>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</si>
  <si>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</si>
  <si>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</si>
  <si>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</si>
  <si>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</si>
  <si>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</si>
  <si>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</si>
  <si>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</si>
  <si>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</si>
  <si>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</si>
  <si>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</si>
  <si>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</si>
  <si>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</si>
  <si>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</si>
  <si>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</si>
  <si>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</si>
  <si>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</si>
  <si>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</si>
  <si>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</si>
  <si>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</si>
  <si>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</si>
  <si>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</si>
  <si>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</si>
  <si>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</si>
  <si>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</si>
  <si>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</si>
  <si>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</si>
  <si>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</si>
  <si>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</si>
  <si>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</si>
  <si>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</si>
  <si>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</si>
  <si>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</si>
  <si>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</si>
  <si>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</si>
  <si>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</si>
  <si>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</si>
  <si>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</si>
  <si>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</si>
  <si>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</si>
  <si>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</si>
  <si>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</si>
  <si>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</si>
  <si>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</si>
  <si>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</si>
  <si>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</si>
  <si>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</si>
  <si>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</si>
  <si>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</si>
  <si>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</si>
  <si>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</si>
  <si>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</si>
  <si>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</si>
  <si>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</si>
  <si>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</si>
  <si>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</si>
  <si>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</si>
  <si>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</si>
  <si>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</si>
  <si>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</si>
  <si>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</si>
  <si>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</si>
  <si>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</si>
  <si>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</si>
  <si>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</si>
  <si>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</si>
  <si>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</si>
  <si>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</si>
  <si>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</si>
  <si>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</si>
  <si>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</si>
  <si>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</si>
  <si>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</si>
  <si>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</si>
  <si>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</si>
  <si>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</si>
  <si>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</si>
  <si>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</si>
  <si>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</si>
  <si>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</si>
  <si>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</si>
  <si>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</si>
  <si>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</si>
  <si>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</si>
  <si>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</si>
  <si>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</si>
  <si>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</si>
  <si>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</si>
  <si>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</si>
  <si>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</si>
  <si>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</si>
  <si>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</si>
  <si>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</si>
  <si>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</si>
  <si>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</si>
  <si>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</si>
  <si>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</si>
  <si>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</si>
  <si>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</si>
  <si>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</si>
  <si>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</si>
  <si>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</si>
  <si>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</si>
  <si>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</si>
  <si>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</si>
  <si>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</si>
  <si>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</si>
  <si>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</si>
  <si>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</si>
  <si>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</si>
  <si>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</si>
  <si>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</si>
  <si>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</si>
  <si>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</si>
  <si>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</si>
  <si>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</si>
  <si>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</si>
  <si>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</si>
  <si>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</si>
  <si>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</si>
  <si>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</si>
  <si>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</si>
  <si>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</si>
  <si>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</si>
  <si>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</si>
  <si>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</si>
  <si>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</si>
  <si>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</si>
  <si>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</si>
  <si>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</si>
  <si>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</si>
  <si>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</si>
  <si>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</si>
  <si>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</si>
  <si>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</si>
  <si>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</si>
  <si>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</si>
  <si>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</si>
  <si>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</si>
  <si>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</si>
  <si>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</si>
  <si>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</si>
  <si>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</si>
  <si>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</si>
  <si>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</si>
  <si>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</si>
  <si>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</si>
  <si>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</si>
  <si>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</si>
  <si>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</si>
  <si>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</si>
  <si>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</si>
  <si>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</si>
  <si>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</si>
  <si>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</si>
  <si>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</si>
  <si>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</si>
  <si>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</si>
  <si>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</si>
  <si>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</si>
  <si>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</si>
  <si>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</si>
  <si>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</si>
  <si>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</si>
  <si>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</si>
  <si>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</si>
  <si>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</si>
  <si>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</si>
  <si>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</si>
  <si>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</si>
  <si>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</si>
  <si>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</si>
  <si>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</si>
  <si>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</si>
  <si>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</si>
  <si>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</si>
  <si>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</si>
  <si>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</si>
  <si>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</si>
  <si>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</si>
  <si>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</si>
  <si>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</si>
  <si>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</si>
  <si>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</si>
  <si>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</si>
  <si>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</si>
  <si>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</si>
  <si>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</si>
  <si>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</si>
  <si>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</si>
  <si>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</si>
  <si>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</si>
  <si>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</si>
  <si>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</si>
  <si>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</si>
  <si>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</si>
  <si>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</si>
  <si>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</si>
  <si>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</si>
  <si>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</si>
  <si>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</si>
  <si>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</si>
  <si>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</si>
  <si>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</si>
  <si>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</si>
  <si>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</si>
  <si>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</si>
  <si>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</si>
  <si>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</si>
  <si>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</si>
  <si>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</si>
  <si>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</si>
  <si>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</si>
  <si>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</si>
  <si>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</si>
  <si>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</si>
  <si>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</si>
  <si>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</si>
  <si>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</si>
  <si>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</si>
  <si>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</si>
  <si>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</si>
  <si>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</si>
  <si>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</si>
  <si>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</si>
  <si>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</si>
  <si>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</si>
  <si>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</si>
  <si>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</si>
  <si>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</si>
  <si>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</si>
  <si>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</si>
  <si>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</si>
  <si>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</si>
  <si>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</si>
  <si>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</si>
  <si>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</si>
  <si>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</si>
  <si>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</si>
  <si>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</si>
  <si>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</si>
  <si>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</si>
  <si>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</si>
  <si>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</si>
  <si>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</si>
  <si>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</si>
  <si>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</si>
  <si>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</si>
  <si>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</si>
  <si>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</si>
  <si>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</si>
  <si>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</si>
  <si>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</si>
  <si>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</si>
  <si>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</si>
  <si>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</si>
  <si>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</si>
  <si>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</si>
  <si>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</si>
  <si>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</si>
  <si>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</si>
  <si>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</si>
  <si>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</si>
  <si>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</si>
  <si>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</si>
  <si>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</si>
  <si>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</si>
  <si>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</si>
  <si>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</si>
  <si>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</si>
  <si>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</si>
  <si>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</si>
  <si>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</si>
  <si>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</si>
  <si>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</si>
  <si>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</si>
  <si>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</si>
  <si>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</si>
  <si>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</si>
  <si>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</si>
  <si>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</si>
  <si>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</si>
  <si>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</si>
  <si>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</si>
  <si>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</si>
  <si>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</si>
  <si>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</si>
  <si>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</si>
  <si>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</si>
  <si>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</si>
  <si>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</si>
  <si>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</si>
  <si>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</si>
  <si>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</si>
  <si>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</si>
  <si>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</si>
  <si>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</si>
  <si>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</si>
  <si>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</si>
  <si>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</si>
  <si>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</si>
  <si>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</si>
  <si>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</si>
  <si>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</si>
  <si>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</si>
  <si>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</si>
  <si>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</si>
  <si>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</si>
  <si>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</si>
  <si>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</si>
  <si>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</si>
  <si>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</si>
  <si>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</si>
  <si>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</si>
  <si>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</si>
  <si>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</si>
  <si>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</si>
  <si>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</si>
  <si>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</si>
  <si>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</si>
  <si>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</si>
  <si>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</si>
  <si>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</si>
  <si>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</si>
  <si>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</si>
  <si>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</si>
  <si>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</si>
  <si>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</si>
  <si>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</si>
  <si>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</si>
  <si>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</si>
  <si>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</si>
  <si>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</si>
  <si>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</si>
  <si>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</si>
  <si>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</si>
  <si>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</si>
  <si>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</si>
  <si>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</si>
  <si>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</si>
  <si>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</si>
  <si>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</si>
  <si>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</si>
  <si>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</si>
  <si>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</si>
  <si>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</si>
  <si>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</si>
  <si>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</si>
  <si>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</si>
  <si>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</si>
  <si>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</si>
  <si>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</si>
  <si>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</si>
  <si>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</si>
  <si>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</si>
  <si>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</si>
  <si>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</si>
  <si>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</si>
  <si>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</si>
  <si>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</si>
  <si>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</si>
  <si>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</si>
  <si>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</si>
  <si>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</si>
  <si>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</si>
  <si>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</si>
  <si>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</si>
  <si>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</si>
  <si>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</si>
  <si>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</si>
  <si>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</si>
  <si>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</si>
  <si>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</si>
  <si>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</si>
  <si>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</si>
  <si>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</si>
  <si>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</si>
  <si>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</si>
  <si>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</si>
  <si>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</si>
  <si>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</si>
  <si>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</si>
  <si>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</si>
  <si>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</si>
  <si>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</si>
  <si>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</si>
  <si>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</si>
  <si>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</si>
  <si>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</si>
  <si>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</si>
  <si>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</si>
  <si>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</si>
  <si>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</si>
  <si>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</si>
  <si>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</si>
  <si>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</si>
  <si>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</si>
  <si>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</si>
  <si>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</si>
  <si>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</si>
  <si>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</si>
  <si>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</si>
  <si>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</si>
  <si>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</si>
  <si>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</si>
  <si>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</si>
  <si>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</si>
  <si>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</si>
  <si>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</si>
  <si>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</si>
  <si>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</si>
  <si>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</si>
  <si>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</si>
  <si>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</si>
  <si>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</si>
  <si>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</si>
  <si>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</si>
  <si>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</si>
  <si>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</si>
  <si>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</si>
  <si>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</si>
  <si>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</si>
  <si>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</si>
  <si>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</si>
  <si>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</si>
  <si>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</si>
  <si>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</si>
  <si>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</si>
  <si>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</si>
  <si>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</si>
  <si>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</si>
  <si>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</si>
  <si>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</si>
  <si>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</si>
  <si>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</si>
  <si>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</si>
  <si>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</si>
  <si>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</si>
  <si>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</si>
  <si>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</si>
  <si>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</si>
  <si>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</si>
  <si>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</si>
  <si>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</si>
  <si>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</si>
  <si>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</si>
  <si>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</si>
  <si>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</si>
  <si>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</si>
  <si>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</si>
  <si>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</si>
  <si>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</si>
  <si>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</si>
  <si>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</si>
  <si>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</si>
  <si>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</si>
  <si>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</si>
  <si>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</si>
  <si>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</si>
  <si>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</si>
  <si>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</si>
  <si>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</si>
  <si>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</si>
  <si>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</si>
  <si>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</si>
  <si>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</si>
  <si>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</si>
  <si>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</si>
  <si>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</si>
  <si>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</si>
  <si>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</si>
  <si>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</si>
  <si>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</si>
  <si>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</si>
  <si>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</si>
  <si>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</si>
  <si>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</si>
  <si>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</si>
  <si>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</si>
  <si>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</si>
  <si>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</si>
  <si>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</si>
  <si>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</si>
  <si>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</si>
  <si>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</si>
  <si>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</si>
  <si>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</si>
  <si>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</si>
  <si>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</si>
  <si>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</si>
  <si>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</si>
  <si>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</si>
  <si>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</si>
  <si>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</si>
  <si>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</si>
  <si>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</si>
  <si>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</si>
  <si>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</si>
  <si>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</si>
  <si>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</si>
  <si>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</si>
  <si>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</si>
  <si>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</si>
  <si>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</si>
  <si>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</si>
  <si>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</si>
  <si>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</si>
  <si>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</si>
  <si>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</si>
  <si>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</si>
  <si>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</si>
  <si>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</si>
  <si>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</si>
  <si>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</si>
  <si>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</si>
  <si>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</si>
  <si>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</si>
  <si>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</si>
  <si>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</si>
  <si>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</si>
  <si>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</si>
  <si>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</si>
  <si>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</si>
  <si>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</si>
  <si>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</si>
  <si>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</si>
  <si>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</si>
  <si>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</si>
  <si>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</si>
  <si>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</si>
  <si>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</si>
  <si>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</si>
  <si>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</si>
  <si>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</si>
  <si>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</si>
  <si>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</si>
  <si>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</si>
  <si>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</si>
  <si>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</si>
  <si>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</si>
  <si>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</si>
  <si>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</si>
  <si>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</si>
  <si>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</si>
  <si>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</si>
  <si>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</si>
  <si>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</si>
  <si>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</si>
  <si>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</si>
  <si>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</si>
  <si>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</si>
  <si>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</si>
  <si>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</si>
  <si>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</si>
  <si>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</si>
  <si>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</si>
  <si>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</si>
  <si>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</si>
  <si>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</si>
  <si>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</si>
  <si>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</si>
  <si>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</si>
  <si>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</si>
  <si>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</si>
  <si>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</si>
  <si>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</si>
  <si>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</si>
  <si>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</si>
  <si>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</si>
  <si>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</si>
  <si>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</si>
  <si>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</si>
  <si>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</si>
  <si>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</si>
  <si>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</si>
  <si>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</si>
  <si>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</si>
  <si>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</si>
  <si>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</si>
  <si>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</si>
  <si>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</si>
  <si>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</si>
  <si>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</si>
  <si>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</si>
  <si>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</si>
  <si>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</si>
  <si>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</si>
  <si>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</si>
  <si>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</si>
  <si>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</si>
  <si>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</si>
  <si>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</si>
  <si>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</si>
  <si>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</si>
  <si>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</si>
  <si>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</si>
  <si>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</si>
  <si>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</si>
  <si>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</si>
  <si>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</si>
  <si>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</si>
  <si>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</si>
  <si>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</si>
  <si>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</si>
  <si>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</si>
  <si>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</si>
  <si>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</si>
  <si>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</si>
  <si>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</si>
  <si>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</si>
  <si>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</si>
  <si>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</si>
  <si>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</si>
  <si>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</si>
  <si>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</si>
  <si>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</si>
  <si>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</si>
  <si>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</si>
  <si>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</si>
  <si>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</si>
  <si>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</si>
  <si>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</si>
  <si>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</si>
  <si>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</si>
  <si>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</si>
  <si>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</si>
  <si>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</si>
  <si>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</si>
  <si>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</si>
  <si>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</si>
  <si>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</si>
  <si>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</si>
  <si>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</si>
  <si>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</si>
  <si>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</si>
  <si>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</si>
  <si>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</si>
  <si>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</si>
  <si>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</si>
  <si>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</si>
  <si>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</si>
  <si>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</si>
  <si>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</si>
  <si>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</si>
  <si>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</si>
  <si>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</si>
  <si>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</si>
  <si>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</si>
  <si>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</si>
  <si>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</si>
  <si>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</si>
  <si>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</si>
  <si>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</si>
  <si>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</si>
  <si>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</si>
  <si>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</si>
  <si>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</si>
  <si>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</si>
  <si>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</si>
  <si>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</si>
  <si>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</si>
  <si>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</si>
  <si>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</si>
  <si>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</si>
  <si>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</si>
  <si>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</si>
  <si>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</si>
  <si>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</si>
  <si>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</si>
  <si>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</si>
  <si>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</si>
  <si>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</si>
  <si>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</si>
  <si>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</si>
  <si>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</si>
  <si>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</si>
  <si>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</si>
  <si>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</si>
  <si>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</si>
  <si>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</si>
  <si>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</si>
  <si>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</si>
  <si>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</si>
  <si>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</si>
  <si>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</si>
  <si>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</si>
  <si>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</si>
  <si>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</si>
  <si>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</si>
  <si>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</si>
  <si>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</si>
  <si>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</si>
  <si>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</si>
  <si>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</si>
  <si>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</si>
  <si>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</si>
  <si>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</si>
  <si>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</si>
  <si>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</si>
  <si>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</si>
  <si>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</si>
  <si>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</si>
  <si>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</si>
  <si>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</si>
  <si>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</si>
  <si>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</si>
  <si>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</si>
  <si>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</si>
  <si>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</si>
  <si>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</si>
  <si>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</si>
  <si>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</si>
  <si>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</si>
  <si>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</si>
  <si>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</si>
  <si>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</si>
  <si>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</si>
  <si>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</si>
  <si>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</si>
  <si>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</si>
  <si>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</si>
  <si>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</si>
  <si>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</si>
  <si>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</si>
  <si>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</si>
  <si>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</si>
  <si>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</si>
  <si>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</si>
  <si>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</si>
  <si>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</si>
  <si>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</si>
  <si>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</si>
  <si>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</si>
  <si>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</si>
  <si>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</si>
  <si>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</si>
  <si>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</si>
  <si>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</si>
  <si>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</si>
  <si>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</si>
  <si>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</si>
  <si>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</si>
  <si>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</si>
  <si>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</si>
  <si>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</si>
  <si>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</si>
  <si>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</si>
  <si>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</si>
  <si>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</si>
  <si>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</si>
  <si>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</si>
  <si>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</si>
  <si>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</si>
  <si>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</si>
  <si>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</si>
  <si>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</si>
  <si>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</si>
  <si>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</si>
  <si>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</si>
  <si>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</si>
  <si>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</si>
  <si>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</si>
  <si>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</si>
  <si>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</si>
  <si>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</si>
  <si>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</si>
  <si>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</si>
  <si>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</si>
  <si>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</si>
  <si>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</si>
  <si>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</si>
  <si>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</si>
  <si>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</si>
  <si>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</si>
  <si>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</si>
  <si>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</si>
  <si>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</si>
  <si>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</si>
  <si>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</si>
  <si>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</si>
  <si>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</si>
  <si>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</si>
  <si>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</si>
  <si>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</si>
  <si>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</si>
  <si>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</si>
  <si>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</si>
  <si>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</si>
  <si>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</si>
  <si>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</si>
  <si>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</si>
  <si>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</si>
  <si>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</si>
  <si>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</si>
  <si>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</si>
  <si>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</si>
  <si>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</si>
  <si>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</si>
  <si>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</si>
  <si>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</si>
  <si>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</si>
  <si>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</si>
  <si>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</si>
  <si>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</si>
  <si>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</si>
  <si>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</si>
  <si>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</si>
  <si>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</si>
  <si>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</si>
  <si>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</si>
  <si>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</si>
  <si>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</si>
  <si>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</si>
  <si>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</si>
  <si>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</si>
  <si>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</si>
  <si>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</si>
  <si>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</si>
  <si>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</si>
  <si>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</si>
  <si>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</si>
  <si>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</si>
  <si>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</si>
  <si>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</si>
  <si>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</si>
  <si>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</si>
  <si>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</si>
  <si>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</si>
  <si>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</si>
  <si>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</si>
  <si>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</si>
  <si>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</si>
  <si>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</si>
  <si>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</si>
  <si>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</si>
  <si>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</si>
  <si>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</si>
  <si>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</si>
  <si>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</si>
  <si>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</si>
  <si>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</si>
  <si>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</si>
  <si>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</si>
  <si>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</si>
  <si>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</si>
  <si>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</si>
  <si>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</si>
  <si>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</si>
  <si>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</si>
  <si>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</si>
  <si>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</si>
  <si>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</si>
  <si>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</si>
  <si>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</si>
  <si>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</si>
  <si>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</si>
  <si>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</si>
  <si>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</si>
  <si>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</si>
  <si>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</si>
  <si>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</si>
  <si>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</si>
  <si>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</si>
  <si>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</si>
  <si>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</si>
  <si>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</si>
  <si>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</si>
  <si>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</si>
  <si>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</si>
  <si>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</si>
  <si>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</si>
  <si>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</si>
  <si>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</si>
  <si>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</si>
  <si>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</si>
  <si>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</si>
  <si>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</si>
  <si>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</si>
  <si>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</si>
  <si>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</si>
  <si>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</si>
  <si>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</si>
  <si>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</si>
  <si>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</si>
  <si>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</si>
  <si>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</si>
  <si>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</si>
  <si>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</si>
  <si>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</si>
  <si>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</si>
  <si>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</si>
  <si>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</si>
  <si>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</si>
  <si>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</si>
  <si>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</si>
  <si>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</si>
  <si>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</si>
  <si>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</si>
  <si>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</si>
  <si>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</si>
  <si>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</si>
  <si>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</si>
  <si>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</si>
  <si>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</si>
  <si>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</si>
  <si>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</si>
  <si>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</si>
  <si>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</si>
  <si>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</si>
  <si>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</si>
  <si>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</si>
  <si>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</si>
  <si>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</si>
  <si>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</si>
  <si>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</si>
  <si>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</si>
  <si>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</si>
  <si>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</si>
  <si>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</si>
  <si>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</si>
  <si>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</si>
  <si>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</si>
  <si>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</si>
  <si>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</si>
  <si>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</si>
  <si>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</si>
  <si>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</si>
  <si>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</si>
  <si>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</si>
  <si>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</si>
  <si>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</si>
  <si>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</si>
  <si>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</si>
  <si>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</si>
  <si>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</si>
  <si>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</si>
  <si>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</si>
  <si>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</si>
  <si>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</si>
  <si>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</si>
  <si>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</si>
  <si>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</si>
  <si>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</si>
  <si>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</si>
  <si>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</si>
  <si>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</si>
  <si>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</si>
  <si>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</si>
  <si>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</si>
  <si>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</si>
  <si>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</si>
  <si>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</si>
  <si>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</si>
  <si>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</si>
  <si>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</si>
  <si>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</si>
  <si>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</si>
  <si>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</si>
  <si>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</si>
  <si>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</si>
  <si>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</si>
  <si>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</si>
  <si>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</si>
  <si>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</si>
  <si>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</si>
  <si>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</si>
  <si>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</si>
  <si>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</si>
  <si>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</si>
  <si>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</si>
  <si>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</si>
  <si>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</si>
  <si>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</si>
  <si>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</si>
  <si>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</si>
  <si>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</si>
  <si>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</si>
  <si>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</si>
  <si>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</si>
  <si>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</si>
  <si>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</si>
  <si>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</si>
  <si>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</si>
  <si>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</si>
  <si>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</si>
  <si>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</si>
  <si>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</si>
  <si>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</si>
  <si>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</si>
  <si>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</si>
  <si>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</si>
  <si>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</si>
  <si>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</si>
  <si>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</si>
  <si>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</si>
  <si>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</si>
  <si>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</si>
  <si>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</si>
  <si>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</si>
  <si>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</si>
  <si>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</si>
  <si>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</si>
  <si>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</si>
  <si>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</si>
  <si>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</si>
  <si>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</si>
  <si>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</si>
  <si>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</si>
  <si>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</si>
  <si>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</si>
  <si>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</si>
  <si>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</si>
  <si>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</si>
  <si>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</si>
  <si>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</si>
  <si>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</si>
  <si>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</si>
  <si>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</si>
  <si>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</si>
  <si>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</si>
  <si>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</si>
  <si>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</si>
  <si>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</si>
  <si>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</si>
  <si>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</si>
  <si>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</si>
  <si>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</si>
  <si>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</si>
  <si>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</si>
  <si>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</si>
  <si>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</si>
  <si>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</si>
  <si>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</si>
  <si>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</si>
  <si>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</si>
  <si>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</si>
  <si>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</si>
  <si>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</si>
  <si>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</si>
  <si>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</si>
  <si>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</si>
  <si>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</si>
  <si>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</si>
  <si>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</si>
  <si>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</si>
  <si>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</si>
  <si>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</si>
  <si>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</si>
  <si>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</si>
  <si>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</si>
  <si>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</si>
  <si>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</si>
  <si>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</si>
  <si>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</si>
  <si>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</si>
  <si>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</si>
  <si>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</si>
  <si>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</si>
  <si>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</si>
  <si>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</si>
  <si>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</si>
  <si>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</si>
  <si>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</si>
  <si>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</si>
  <si>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</si>
  <si>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</si>
  <si>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</si>
  <si>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</si>
  <si>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</si>
  <si>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</si>
  <si>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</si>
  <si>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</si>
  <si>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</si>
  <si>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</si>
  <si>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</si>
  <si>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</si>
  <si>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</si>
  <si>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</si>
  <si>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</si>
  <si>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</si>
  <si>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</si>
  <si>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</si>
  <si>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</si>
  <si>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</si>
  <si>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</si>
  <si>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</si>
  <si>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</si>
  <si>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</si>
  <si>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</si>
  <si>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</si>
  <si>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</si>
  <si>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</si>
  <si>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</si>
  <si>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</si>
  <si>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</si>
  <si>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</si>
  <si>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</si>
  <si>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</si>
  <si>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</si>
  <si>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</si>
  <si>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</si>
  <si>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</si>
  <si>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</si>
  <si>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</si>
  <si>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</si>
  <si>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</si>
  <si>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</si>
  <si>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</si>
  <si>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</si>
  <si>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</si>
  <si>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</si>
  <si>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</si>
  <si>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</si>
  <si>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</si>
  <si>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</si>
  <si>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</si>
  <si>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</si>
  <si>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</si>
  <si>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</si>
  <si>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</si>
  <si>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</si>
  <si>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</si>
  <si>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</si>
  <si>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</si>
  <si>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</si>
  <si>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</si>
  <si>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</si>
  <si>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</si>
  <si>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</si>
  <si>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</si>
  <si>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</si>
  <si>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</si>
  <si>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</si>
  <si>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</si>
  <si>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</si>
  <si>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</si>
  <si>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</si>
  <si>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</si>
  <si>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</si>
  <si>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</si>
  <si>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</si>
  <si>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</si>
  <si>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</si>
  <si>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</si>
  <si>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</si>
  <si>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</si>
  <si>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</si>
  <si>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</si>
  <si>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</si>
  <si>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</si>
  <si>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</si>
  <si>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</si>
  <si>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</si>
  <si>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</si>
  <si>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</si>
  <si>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</si>
  <si>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</si>
  <si>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</si>
  <si>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</si>
  <si>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</si>
  <si>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</si>
  <si>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</si>
  <si>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</si>
  <si>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</si>
  <si>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</si>
  <si>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</si>
  <si>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</si>
  <si>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</si>
  <si>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</si>
  <si>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</si>
  <si>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</si>
  <si>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</si>
  <si>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</si>
  <si>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</si>
  <si>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</si>
  <si>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</si>
  <si>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</si>
  <si>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</si>
  <si>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</si>
  <si>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</si>
  <si>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</si>
  <si>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</si>
  <si>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</si>
  <si>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</si>
  <si>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</si>
  <si>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</si>
  <si>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</si>
  <si>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</si>
  <si>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</si>
  <si>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</si>
  <si>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</si>
  <si>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</si>
  <si>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</si>
  <si>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</si>
  <si>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</si>
  <si>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</si>
  <si>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</si>
  <si>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</si>
  <si>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</si>
  <si>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</si>
  <si>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</si>
  <si>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</si>
  <si>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</si>
  <si>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</si>
  <si>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</si>
  <si>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</si>
  <si>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</si>
  <si>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</si>
  <si>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</si>
  <si>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</si>
  <si>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</si>
  <si>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</si>
  <si>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</si>
  <si>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</si>
  <si>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</si>
  <si>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</si>
  <si>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</si>
  <si>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</si>
  <si>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</si>
  <si>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</si>
  <si>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</si>
  <si>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</si>
  <si>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</si>
  <si>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</si>
  <si>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</si>
  <si>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</si>
  <si>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</si>
  <si>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</si>
  <si>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</si>
  <si>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</si>
  <si>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</si>
  <si>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</si>
  <si>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</si>
  <si>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</si>
  <si>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</si>
  <si>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</si>
  <si>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</si>
  <si>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</si>
  <si>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</si>
  <si>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</si>
  <si>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</si>
  <si>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</si>
  <si>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</si>
  <si>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</si>
  <si>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</si>
  <si>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</si>
  <si>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</si>
  <si>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</si>
  <si>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</si>
  <si>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</si>
  <si>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</si>
  <si>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</si>
  <si>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</si>
  <si>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</si>
  <si>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</si>
  <si>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</si>
  <si>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</si>
  <si>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</si>
  <si>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</si>
  <si>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</si>
  <si>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</si>
  <si>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</si>
  <si>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</si>
  <si>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</si>
  <si>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</si>
  <si>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</si>
  <si>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</si>
  <si>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</si>
  <si>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</si>
  <si>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</si>
  <si>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</si>
  <si>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</si>
  <si>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</si>
  <si>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</si>
  <si>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</si>
  <si>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</si>
  <si>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</si>
  <si>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</si>
  <si>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</si>
  <si>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</si>
  <si>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</si>
  <si>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</si>
  <si>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</si>
  <si>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</si>
  <si>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</si>
  <si>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</si>
  <si>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</si>
  <si>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</si>
  <si>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</si>
  <si>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</si>
  <si>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</si>
  <si>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</si>
  <si>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</si>
  <si>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</si>
  <si>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</si>
  <si>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</si>
  <si>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</si>
  <si>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</si>
  <si>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</si>
  <si>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</si>
  <si>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</si>
  <si>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</si>
  <si>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</si>
  <si>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</si>
  <si>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</si>
  <si>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</si>
  <si>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</si>
  <si>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</si>
  <si>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</si>
  <si>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</si>
  <si>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</si>
  <si>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</si>
  <si>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</si>
  <si>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</si>
  <si>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</si>
  <si>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</si>
  <si>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</si>
  <si>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</si>
  <si>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</si>
  <si>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</si>
  <si>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</si>
  <si>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</si>
  <si>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</si>
  <si>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</si>
  <si>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</si>
  <si>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</si>
  <si>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</si>
  <si>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</si>
  <si>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</si>
  <si>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</si>
  <si>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</si>
  <si>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</si>
  <si>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</si>
  <si>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</si>
  <si>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</si>
  <si>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</si>
  <si>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</si>
  <si>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</si>
  <si>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</si>
  <si>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</si>
  <si>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</si>
  <si>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</si>
  <si>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</si>
  <si>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</si>
  <si>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</si>
  <si>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</si>
  <si>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</si>
  <si>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</si>
  <si>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</si>
  <si>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</si>
  <si>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</si>
  <si>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</si>
  <si>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</si>
  <si>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</si>
  <si>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</si>
  <si>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</si>
  <si>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</si>
  <si>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</si>
  <si>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</si>
  <si>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</si>
  <si>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</si>
  <si>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</si>
  <si>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</si>
  <si>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</si>
  <si>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</si>
  <si>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</si>
  <si>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</si>
  <si>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</si>
  <si>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</si>
  <si>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</si>
  <si>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</si>
  <si>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</si>
  <si>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</si>
  <si>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</si>
  <si>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</si>
  <si>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</si>
  <si>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</si>
  <si>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</si>
  <si>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</si>
  <si>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</si>
  <si>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</si>
  <si>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</si>
  <si>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</si>
  <si>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</si>
  <si>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</si>
  <si>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</si>
  <si>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</si>
  <si>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</si>
  <si>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</si>
  <si>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</si>
  <si>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</si>
  <si>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</si>
  <si>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</si>
  <si>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</si>
  <si>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</si>
  <si>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</si>
  <si>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</si>
  <si>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</si>
  <si>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</si>
  <si>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</si>
  <si>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</si>
  <si>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</si>
  <si>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</si>
  <si>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</si>
  <si>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</si>
  <si>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</si>
  <si>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</si>
  <si>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</si>
  <si>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</si>
  <si>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</si>
  <si>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</si>
  <si>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</si>
  <si>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</si>
  <si>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</si>
  <si>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</si>
  <si>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</si>
  <si>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</si>
  <si>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</si>
  <si>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</si>
  <si>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</si>
  <si>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</si>
  <si>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</si>
  <si>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</si>
  <si>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</si>
  <si>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</si>
  <si>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</si>
  <si>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</si>
  <si>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</si>
  <si>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</si>
  <si>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</si>
  <si>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</si>
  <si>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</si>
  <si>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</si>
  <si>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</si>
  <si>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</si>
  <si>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</si>
  <si>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</si>
  <si>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</si>
  <si>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</si>
  <si>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</si>
  <si>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</si>
  <si>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</si>
  <si>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</si>
  <si>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</si>
  <si>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</si>
  <si>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</si>
  <si>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</si>
  <si>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</si>
  <si>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</si>
  <si>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</si>
  <si>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</si>
  <si>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</si>
  <si>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</si>
  <si>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</si>
  <si>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</si>
  <si>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</si>
  <si>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</si>
  <si>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</si>
  <si>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</si>
  <si>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</si>
  <si>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</si>
  <si>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</si>
  <si>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</si>
  <si>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</si>
  <si>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</si>
  <si>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</si>
  <si>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</si>
  <si>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</si>
  <si>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</si>
  <si>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</si>
  <si>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</si>
  <si>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</si>
  <si>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</si>
  <si>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</si>
  <si>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</si>
  <si>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</si>
  <si>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</si>
  <si>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</si>
  <si>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</si>
  <si>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</si>
  <si>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</si>
  <si>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</si>
  <si>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</si>
  <si>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</si>
  <si>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</si>
  <si>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</si>
  <si>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</si>
  <si>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</si>
  <si>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</si>
  <si>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</si>
  <si>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</si>
  <si>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</si>
  <si>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</si>
  <si>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</si>
  <si>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</si>
  <si>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</si>
  <si>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</si>
  <si>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</si>
  <si>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</si>
  <si>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</si>
  <si>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</si>
  <si>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</si>
  <si>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</si>
  <si>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</si>
  <si>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</si>
  <si>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</si>
  <si>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</si>
  <si>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</si>
  <si>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</si>
  <si>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</si>
  <si>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</si>
  <si>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</si>
  <si>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</si>
  <si>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</si>
  <si>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</si>
  <si>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</si>
  <si>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</si>
  <si>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</si>
  <si>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</si>
  <si>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</si>
  <si>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</si>
  <si>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</si>
  <si>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</si>
  <si>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</si>
  <si>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</si>
  <si>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</si>
  <si>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</si>
  <si>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</si>
  <si>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</si>
  <si>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</si>
  <si>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</si>
  <si>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</si>
  <si>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</si>
  <si>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</si>
  <si>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</si>
  <si>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</si>
  <si>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</si>
  <si>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</si>
  <si>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</si>
  <si>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</si>
  <si>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</si>
  <si>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</si>
  <si>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</si>
  <si>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</si>
  <si>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</si>
  <si>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</si>
  <si>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</si>
  <si>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</si>
  <si>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</si>
  <si>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</si>
  <si>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</si>
  <si>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</si>
  <si>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</si>
  <si>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</si>
  <si>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</si>
  <si>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</si>
  <si>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</si>
  <si>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</si>
  <si>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</si>
  <si>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</si>
  <si>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</si>
  <si>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</si>
  <si>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</si>
  <si>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</si>
  <si>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</si>
  <si>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</si>
  <si>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</si>
  <si>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</si>
  <si>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</si>
  <si>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</si>
  <si>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</si>
  <si>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</si>
  <si>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</si>
  <si>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</si>
  <si>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</si>
  <si>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</si>
  <si>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</si>
  <si>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</si>
  <si>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</si>
  <si>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</si>
  <si>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</si>
  <si>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</si>
  <si>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</si>
  <si>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</si>
  <si>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</si>
  <si>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</si>
  <si>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</si>
  <si>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</si>
  <si>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</si>
  <si>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</si>
  <si>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</si>
  <si>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</si>
  <si>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</si>
  <si>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</si>
  <si>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</si>
  <si>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</si>
  <si>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</si>
  <si>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</si>
  <si>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</si>
  <si>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</si>
  <si>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</si>
  <si>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</si>
  <si>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</si>
  <si>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</si>
  <si>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</si>
  <si>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</si>
  <si>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</si>
  <si>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</si>
  <si>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</si>
  <si>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</si>
  <si>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</si>
  <si>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</si>
  <si>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</si>
  <si>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</si>
  <si>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</si>
  <si>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</si>
  <si>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</si>
  <si>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</si>
  <si>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</si>
  <si>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</si>
  <si>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</si>
  <si>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</si>
  <si>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</si>
  <si>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</si>
  <si>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</si>
  <si>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</si>
  <si>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</si>
  <si>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</si>
  <si>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</si>
  <si>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</si>
  <si>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</si>
  <si>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</si>
  <si>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</si>
  <si>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</si>
  <si>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</si>
  <si>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</si>
  <si>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</si>
  <si>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</si>
  <si>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</si>
  <si>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</si>
  <si>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</si>
  <si>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</si>
  <si>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</si>
  <si>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</si>
  <si>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</si>
  <si>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</si>
  <si>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</si>
  <si>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</si>
  <si>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</si>
  <si>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</si>
  <si>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</si>
  <si>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</si>
  <si>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</si>
  <si>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</si>
  <si>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</si>
  <si>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</si>
  <si>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</si>
  <si>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</si>
  <si>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</si>
  <si>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</si>
  <si>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</si>
  <si>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</si>
  <si>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</si>
  <si>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</si>
  <si>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</si>
  <si>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</si>
  <si>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</si>
  <si>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</si>
  <si>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</si>
  <si>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</si>
  <si>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</si>
  <si>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</si>
  <si>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</si>
  <si>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</si>
  <si>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</si>
  <si>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</si>
  <si>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</si>
  <si>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</si>
  <si>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</si>
  <si>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</si>
  <si>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</si>
  <si>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</si>
  <si>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</si>
  <si>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</si>
  <si>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</si>
  <si>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</si>
  <si>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</si>
  <si>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</si>
  <si>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</si>
  <si>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</si>
  <si>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</si>
  <si>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</si>
  <si>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</si>
  <si>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</si>
  <si>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</si>
  <si>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</si>
  <si>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</si>
  <si>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</si>
  <si>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</si>
  <si>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</si>
  <si>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</si>
  <si>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</si>
  <si>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</si>
  <si>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</si>
  <si>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</si>
  <si>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</si>
  <si>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</si>
  <si>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</si>
  <si>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</si>
  <si>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</si>
  <si>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</si>
  <si>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</si>
  <si>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</si>
  <si>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</si>
  <si>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</si>
  <si>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</si>
  <si>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</si>
  <si>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</si>
  <si>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</si>
  <si>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</si>
  <si>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</si>
  <si>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</si>
  <si>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</si>
  <si>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</si>
  <si>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</si>
  <si>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</si>
  <si>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</si>
  <si>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</si>
  <si>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</si>
  <si>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</si>
  <si>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</si>
  <si>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</si>
  <si>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</si>
  <si>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</si>
  <si>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</si>
  <si>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</si>
  <si>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</si>
  <si>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</si>
  <si>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</si>
  <si>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</si>
  <si>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</si>
  <si>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</si>
  <si>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</si>
  <si>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</si>
  <si>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</si>
  <si>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</si>
  <si>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</si>
  <si>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</si>
  <si>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</si>
  <si>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</si>
  <si>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</si>
  <si>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</si>
  <si>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</si>
  <si>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</si>
  <si>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</si>
  <si>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</si>
  <si>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</si>
  <si>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</si>
  <si>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</si>
  <si>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</si>
  <si>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</si>
  <si>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</si>
  <si>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</si>
  <si>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</si>
  <si>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</si>
  <si>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</si>
  <si>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</si>
  <si>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</si>
  <si>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</si>
  <si>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</si>
  <si>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</si>
  <si>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</si>
  <si>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</si>
  <si>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</si>
  <si>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</si>
  <si>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</si>
  <si>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</si>
  <si>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</si>
  <si>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</si>
  <si>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</si>
  <si>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</si>
  <si>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</si>
  <si>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</si>
  <si>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</si>
  <si>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</si>
  <si>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</si>
  <si>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</si>
  <si>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</si>
  <si>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</si>
  <si>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</si>
  <si>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</si>
  <si>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</si>
  <si>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</si>
  <si>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</si>
  <si>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</si>
  <si>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</si>
  <si>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</si>
  <si>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</si>
  <si>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</si>
  <si>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</si>
  <si>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</si>
  <si>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</si>
  <si>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</si>
  <si>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</si>
  <si>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</si>
  <si>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</si>
  <si>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</si>
  <si>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</si>
  <si>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</si>
  <si>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</si>
  <si>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</si>
  <si>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</si>
  <si>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</si>
  <si>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</si>
  <si>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</si>
  <si>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</si>
  <si>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</si>
  <si>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</si>
  <si>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</si>
  <si>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</si>
  <si>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</si>
  <si>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</si>
  <si>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</si>
  <si>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</si>
  <si>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</si>
  <si>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</si>
  <si>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</si>
  <si>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</si>
  <si>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</si>
  <si>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</si>
  <si>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</si>
  <si>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</si>
  <si>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</si>
  <si>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</si>
  <si>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</si>
  <si>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</si>
  <si>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</si>
  <si>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</si>
  <si>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</si>
  <si>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</si>
  <si>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</si>
  <si>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</si>
  <si>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</si>
  <si>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</si>
  <si>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</si>
  <si>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</si>
  <si>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</si>
  <si>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</si>
  <si>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</si>
  <si>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</si>
  <si>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</si>
  <si>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</si>
  <si>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</si>
  <si>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</si>
  <si>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</si>
  <si>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</si>
  <si>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</si>
  <si>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</si>
  <si>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</si>
  <si>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</si>
  <si>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</si>
  <si>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</si>
  <si>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</si>
  <si>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</si>
  <si>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</si>
  <si>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</si>
  <si>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</si>
  <si>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</si>
  <si>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</si>
  <si>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</si>
  <si>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</si>
  <si>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</si>
  <si>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</si>
  <si>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</si>
  <si>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</si>
  <si>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</si>
  <si>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</si>
  <si>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</si>
  <si>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</si>
  <si>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</si>
  <si>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</si>
  <si>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</si>
  <si>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</si>
  <si>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</si>
  <si>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</si>
  <si>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</si>
  <si>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</si>
  <si>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</si>
  <si>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</si>
  <si>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</si>
  <si>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</si>
  <si>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</si>
  <si>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</si>
  <si>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</si>
  <si>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</si>
  <si>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</si>
  <si>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</si>
  <si>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</si>
  <si>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</si>
  <si>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</si>
  <si>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</si>
  <si>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</si>
  <si>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</si>
  <si>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</si>
  <si>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</si>
  <si>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</si>
  <si>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</si>
  <si>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</si>
  <si>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</si>
  <si>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</si>
  <si>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</si>
  <si>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</si>
  <si>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</si>
  <si>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</si>
  <si>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</si>
  <si>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</si>
  <si>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</si>
  <si>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</si>
  <si>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</si>
  <si>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</si>
  <si>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</si>
  <si>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</si>
  <si>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</si>
  <si>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</si>
  <si>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</si>
  <si>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</si>
  <si>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</si>
  <si>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</si>
  <si>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</si>
  <si>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</si>
  <si>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</si>
  <si>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</si>
  <si>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</si>
  <si>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</si>
  <si>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</si>
  <si>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</si>
  <si>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</si>
  <si>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</si>
  <si>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</si>
  <si>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</si>
  <si>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</si>
  <si>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</si>
  <si>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</si>
  <si>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</si>
  <si>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</si>
  <si>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</si>
  <si>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</si>
  <si>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</si>
  <si>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</si>
  <si>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</si>
  <si>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</si>
  <si>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</si>
  <si>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</si>
  <si>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</si>
  <si>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</si>
  <si>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</si>
  <si>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</si>
  <si>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</si>
  <si>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</si>
  <si>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</si>
  <si>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</si>
  <si>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</si>
  <si>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</si>
  <si>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</si>
  <si>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</si>
  <si>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</si>
  <si>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</si>
  <si>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</si>
  <si>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</si>
  <si>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</si>
  <si>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</si>
  <si>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</si>
  <si>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</si>
  <si>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</si>
  <si>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</si>
  <si>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</si>
  <si>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</si>
  <si>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</si>
  <si>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</si>
  <si>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</si>
  <si>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</si>
  <si>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</si>
  <si>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</si>
  <si>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</si>
  <si>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</si>
  <si>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</si>
  <si>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</si>
  <si>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</si>
  <si>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</si>
  <si>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</si>
  <si>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</si>
  <si>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</si>
  <si>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</si>
  <si>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</si>
  <si>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</si>
  <si>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</si>
  <si>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</si>
  <si>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</si>
  <si>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</si>
  <si>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</si>
  <si>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</si>
  <si>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</si>
  <si>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</si>
  <si>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</si>
  <si>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</si>
  <si>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</si>
  <si>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</si>
  <si>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</si>
  <si>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</si>
  <si>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</si>
  <si>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</si>
  <si>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</si>
  <si>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</si>
  <si>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</si>
  <si>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</si>
  <si>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</si>
  <si>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</si>
  <si>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</si>
  <si>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</si>
  <si>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</si>
  <si>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</si>
  <si>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</si>
  <si>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</si>
  <si>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</si>
  <si>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</si>
  <si>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</si>
  <si>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</si>
  <si>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</si>
  <si>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</si>
  <si>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</si>
  <si>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</si>
  <si>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</si>
  <si>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</si>
  <si>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</si>
  <si>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</si>
  <si>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</si>
  <si>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</si>
  <si>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</si>
  <si>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</si>
  <si>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</si>
  <si>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</si>
  <si>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</si>
  <si>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</si>
  <si>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</si>
  <si>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</si>
  <si>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</si>
  <si>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</si>
  <si>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</si>
  <si>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</si>
  <si>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</si>
  <si>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</si>
  <si>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</si>
  <si>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</si>
  <si>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</si>
  <si>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</si>
  <si>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</si>
  <si>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</si>
  <si>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</si>
  <si>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</si>
  <si>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</si>
  <si>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</si>
  <si>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</si>
  <si>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</si>
  <si>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</si>
  <si>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</si>
  <si>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</si>
  <si>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</si>
  <si>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</si>
  <si>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</si>
  <si>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</si>
  <si>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</si>
  <si>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</si>
  <si>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</si>
  <si>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</si>
  <si>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</si>
  <si>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</si>
  <si>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</si>
  <si>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</si>
  <si>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</si>
  <si>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</si>
  <si>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</si>
  <si>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</si>
  <si>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</si>
  <si>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</si>
  <si>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</si>
  <si>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</si>
  <si>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</si>
  <si>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</si>
  <si>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</si>
  <si>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</si>
  <si>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</si>
  <si>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</si>
  <si>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</si>
  <si>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</si>
  <si>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</si>
  <si>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</si>
  <si>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</si>
  <si>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</si>
  <si>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</si>
  <si>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</si>
  <si>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</si>
  <si>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</si>
  <si>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</si>
  <si>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</si>
  <si>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</si>
  <si>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</si>
  <si>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</si>
  <si>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</si>
  <si>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</si>
  <si>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</si>
  <si>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</si>
  <si>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</si>
  <si>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</si>
  <si>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</si>
  <si>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</si>
  <si>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</si>
  <si>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</si>
  <si>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</si>
  <si>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</si>
  <si>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</si>
  <si>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</si>
  <si>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</si>
  <si>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</si>
  <si>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</si>
  <si>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</si>
  <si>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</si>
  <si>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</si>
  <si>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</si>
  <si>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</si>
  <si>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</si>
  <si>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</si>
  <si>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</si>
  <si>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</si>
  <si>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</si>
  <si>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</si>
  <si>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</si>
  <si>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</si>
  <si>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</si>
  <si>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</si>
  <si>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</si>
  <si>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</si>
  <si>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</si>
  <si>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</si>
  <si>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</si>
  <si>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</si>
  <si>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</si>
  <si>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</si>
  <si>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</si>
  <si>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</si>
  <si>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</si>
  <si>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</si>
  <si>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</si>
  <si>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</si>
  <si>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</si>
  <si>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</si>
  <si>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</si>
  <si>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</si>
  <si>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</si>
  <si>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</si>
  <si>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</si>
  <si>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</si>
  <si>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</si>
  <si>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</si>
  <si>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</si>
  <si>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</si>
  <si>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</si>
  <si>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</si>
  <si>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</si>
  <si>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</si>
  <si>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</si>
  <si>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</si>
  <si>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</si>
  <si>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</si>
  <si>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</si>
  <si>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</si>
  <si>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</si>
  <si>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</si>
  <si>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</si>
  <si>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</si>
  <si>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</si>
  <si>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</si>
  <si>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</si>
  <si>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</si>
  <si>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</si>
  <si>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</si>
  <si>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</si>
  <si>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</si>
  <si>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</si>
  <si>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</si>
  <si>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</si>
  <si>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</si>
  <si>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</si>
  <si>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</si>
  <si>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</si>
  <si>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</si>
  <si>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</si>
  <si>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</si>
  <si>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</si>
  <si>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</si>
  <si>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</si>
  <si>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</si>
  <si>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</si>
  <si>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</si>
  <si>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</si>
  <si>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</si>
  <si>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</si>
  <si>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</si>
  <si>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</si>
  <si>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</si>
  <si>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</si>
  <si>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</si>
  <si>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</si>
  <si>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</si>
  <si>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</si>
  <si>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</si>
  <si>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</si>
  <si>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</si>
  <si>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</si>
  <si>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</si>
  <si>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</si>
  <si>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</si>
  <si>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</si>
  <si>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</si>
  <si>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</si>
  <si>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</si>
  <si>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</si>
  <si>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</si>
  <si>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</si>
  <si>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</si>
  <si>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</si>
  <si>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</si>
  <si>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</si>
  <si>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</si>
  <si>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</si>
  <si>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</si>
  <si>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</si>
  <si>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</si>
  <si>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</si>
  <si>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</si>
  <si>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</si>
  <si>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</si>
  <si>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</si>
  <si>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</si>
  <si>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</si>
  <si>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</si>
  <si>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</si>
  <si>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</si>
  <si>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</si>
  <si>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</si>
  <si>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</si>
  <si>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</si>
  <si>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</si>
  <si>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</si>
  <si>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</si>
  <si>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</si>
  <si>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</si>
  <si>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</si>
  <si>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</si>
  <si>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</si>
  <si>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</si>
  <si>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</si>
  <si>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</si>
  <si>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</si>
  <si>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</si>
  <si>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</si>
  <si>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</si>
  <si>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</si>
  <si>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</si>
  <si>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</si>
  <si>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</si>
  <si>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</si>
  <si>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</si>
  <si>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</si>
  <si>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</si>
  <si>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</si>
  <si>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</si>
  <si>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</si>
  <si>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</si>
  <si>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</si>
  <si>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</si>
  <si>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</si>
  <si>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</si>
  <si>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</si>
  <si>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</si>
  <si>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</si>
  <si>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</si>
  <si>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</si>
  <si>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</si>
  <si>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</si>
  <si>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</si>
  <si>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</si>
  <si>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</si>
  <si>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</si>
  <si>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</si>
  <si>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</si>
  <si>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</si>
  <si>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</si>
  <si>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</si>
  <si>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</si>
  <si>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</si>
  <si>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</si>
  <si>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</si>
  <si>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</si>
  <si>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</si>
  <si>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</si>
  <si>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</si>
  <si>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</si>
  <si>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</si>
  <si>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</si>
  <si>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</si>
  <si>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</si>
  <si>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</si>
  <si>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</si>
  <si>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</si>
  <si>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</si>
  <si>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</si>
  <si>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</si>
  <si>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</si>
  <si>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</si>
  <si>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</si>
  <si>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</si>
  <si>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</si>
  <si>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</si>
  <si>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</si>
  <si>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</si>
  <si>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</si>
  <si>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</si>
  <si>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</si>
  <si>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</si>
  <si>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</si>
  <si>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</si>
  <si>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</si>
  <si>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</si>
  <si>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</si>
  <si>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</si>
  <si>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</si>
  <si>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</si>
  <si>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</si>
  <si>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</si>
  <si>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</si>
  <si>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</si>
  <si>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</si>
  <si>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</si>
  <si>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</si>
  <si>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</si>
  <si>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</si>
  <si>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</si>
  <si>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</si>
  <si>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</si>
  <si>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</si>
  <si>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</si>
  <si>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</si>
  <si>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</si>
  <si>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</si>
  <si>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</si>
  <si>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</si>
  <si>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</si>
  <si>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</si>
  <si>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</si>
  <si>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</si>
  <si>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</si>
  <si>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</si>
  <si>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</si>
  <si>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</si>
  <si>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</si>
  <si>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</si>
  <si>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</si>
  <si>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</si>
  <si>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</si>
  <si>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</si>
  <si>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</si>
  <si>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</si>
  <si>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</si>
  <si>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</si>
  <si>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</si>
  <si>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</si>
  <si>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</si>
  <si>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</si>
  <si>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</si>
  <si>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</si>
  <si>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</si>
  <si>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</si>
  <si>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</si>
  <si>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</si>
  <si>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</si>
  <si>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</si>
  <si>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</si>
  <si>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</si>
  <si>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</si>
  <si>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</si>
  <si>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</si>
  <si>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</si>
  <si>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</si>
  <si>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</si>
  <si>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</si>
  <si>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</si>
  <si>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</si>
  <si>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</si>
  <si>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</si>
  <si>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</si>
  <si>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</si>
  <si>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</si>
  <si>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</si>
  <si>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</si>
  <si>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</si>
  <si>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</si>
  <si>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</si>
  <si>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</si>
  <si>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</si>
  <si>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</si>
  <si>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</si>
  <si>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</si>
  <si>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</si>
  <si>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</si>
  <si>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</si>
  <si>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</si>
  <si>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</si>
  <si>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</si>
  <si>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</si>
  <si>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</si>
  <si>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</si>
  <si>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</si>
  <si>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</si>
  <si>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</si>
  <si>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</si>
  <si>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</si>
  <si>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</si>
  <si>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</si>
  <si>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</si>
  <si>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</si>
  <si>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</si>
  <si>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</si>
  <si>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</si>
  <si>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</si>
  <si>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</si>
  <si>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</si>
  <si>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</si>
  <si>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</si>
  <si>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</si>
  <si>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</si>
  <si>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</si>
  <si>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</si>
  <si>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</si>
  <si>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</si>
  <si>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</si>
  <si>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</si>
  <si>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</si>
  <si>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</si>
  <si>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</si>
  <si>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</si>
  <si>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</si>
  <si>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</si>
  <si>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</si>
  <si>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</si>
  <si>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</si>
  <si>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</si>
  <si>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</si>
  <si>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</si>
  <si>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</si>
  <si>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</si>
  <si>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</si>
  <si>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</si>
  <si>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</si>
  <si>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</si>
  <si>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</si>
  <si>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</si>
  <si>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</si>
  <si>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</si>
  <si>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</si>
  <si>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</si>
  <si>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</si>
  <si>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</si>
  <si>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</si>
  <si>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</si>
  <si>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</si>
  <si>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</si>
  <si>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</si>
  <si>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</si>
  <si>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</si>
  <si>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</si>
  <si>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</si>
  <si>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</si>
  <si>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</si>
  <si>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</si>
  <si>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</si>
  <si>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</si>
  <si>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</si>
  <si>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</si>
  <si>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</si>
  <si>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</si>
  <si>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</si>
  <si>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</si>
  <si>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</si>
  <si>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</si>
  <si>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</si>
  <si>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</si>
  <si>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</si>
  <si>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</si>
  <si>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</si>
  <si>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</si>
  <si>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</si>
  <si>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</si>
  <si>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</si>
  <si>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</si>
  <si>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</si>
  <si>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</si>
  <si>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</si>
  <si>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</si>
  <si>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</si>
  <si>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</si>
  <si>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</si>
  <si>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</si>
  <si>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</si>
  <si>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</si>
  <si>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</si>
  <si>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</si>
  <si>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</si>
  <si>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</si>
  <si>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</si>
  <si>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</si>
  <si>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</si>
  <si>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</si>
  <si>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</si>
  <si>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</si>
  <si>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</si>
  <si>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</si>
  <si>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</si>
  <si>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</si>
  <si>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</si>
  <si>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</si>
  <si>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</si>
  <si>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</si>
  <si>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</si>
  <si>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</si>
  <si>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</si>
  <si>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</si>
  <si>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</si>
  <si>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</si>
  <si>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</si>
  <si>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</si>
  <si>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</si>
  <si>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</si>
  <si>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</si>
  <si>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</si>
  <si>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</si>
  <si>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</si>
  <si>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</si>
  <si>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</si>
  <si>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</si>
  <si>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</si>
  <si>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</si>
  <si>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</si>
  <si>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</si>
  <si>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</si>
  <si>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</si>
  <si>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</si>
  <si>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</si>
  <si>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</si>
  <si>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</si>
  <si>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</si>
  <si>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</si>
  <si>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</si>
  <si>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</si>
  <si>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</si>
  <si>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</si>
  <si>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</si>
  <si>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</si>
  <si>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</si>
  <si>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</si>
  <si>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</si>
  <si>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</si>
  <si>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</si>
  <si>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</si>
  <si>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</si>
  <si>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</si>
  <si>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</si>
  <si>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</si>
  <si>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</si>
  <si>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</si>
  <si>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</si>
  <si>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</si>
  <si>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</si>
  <si>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</si>
  <si>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</si>
  <si>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</si>
  <si>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</si>
  <si>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</si>
  <si>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</si>
  <si>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</si>
  <si>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</si>
  <si>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</si>
  <si>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</si>
  <si>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</si>
  <si>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</si>
  <si>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</si>
  <si>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</si>
  <si>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</si>
  <si>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</si>
  <si>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</si>
  <si>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</si>
  <si>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</si>
  <si>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</si>
  <si>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</si>
  <si>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</si>
  <si>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</si>
  <si>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</si>
  <si>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</si>
  <si>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</si>
  <si>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</si>
  <si>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</si>
  <si>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</si>
  <si>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</si>
  <si>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</si>
  <si>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</si>
  <si>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</si>
  <si>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</si>
  <si>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</si>
  <si>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</si>
  <si>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</si>
  <si>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</si>
  <si>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</si>
  <si>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</si>
  <si>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</si>
  <si>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</si>
  <si>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</si>
  <si>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</si>
  <si>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</si>
  <si>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</si>
  <si>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</si>
  <si>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</si>
  <si>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</si>
  <si>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</si>
  <si>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</si>
  <si>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</si>
  <si>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</si>
  <si>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</si>
  <si>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</si>
  <si>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</si>
  <si>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</si>
  <si>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</si>
  <si>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</si>
  <si>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</si>
  <si>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</si>
  <si>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</si>
  <si>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</si>
  <si>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</si>
  <si>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</si>
  <si>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</si>
  <si>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</si>
  <si>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</si>
  <si>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</si>
  <si>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</si>
  <si>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</si>
  <si>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</si>
  <si>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</si>
  <si>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</si>
  <si>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</si>
  <si>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</si>
  <si>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</si>
  <si>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</si>
  <si>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</si>
  <si>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</si>
  <si>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</si>
  <si>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</si>
  <si>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</si>
  <si>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</si>
  <si>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</si>
  <si>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</si>
  <si>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</si>
  <si>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</si>
  <si>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</si>
  <si>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</si>
  <si>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</si>
  <si>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</si>
  <si>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</si>
  <si>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</si>
  <si>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</si>
  <si>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</si>
  <si>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</si>
  <si>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</si>
  <si>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</si>
  <si>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</si>
  <si>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</si>
  <si>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</si>
  <si>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</si>
  <si>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</si>
  <si>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</si>
  <si>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</si>
  <si>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</si>
  <si>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</si>
  <si>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</si>
  <si>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</si>
  <si>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</si>
  <si>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</si>
  <si>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</si>
  <si>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</si>
  <si>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</si>
  <si>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</si>
  <si>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</si>
  <si>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</si>
  <si>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</si>
  <si>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</si>
  <si>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</si>
  <si>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</si>
  <si>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</si>
  <si>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</si>
  <si>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</si>
  <si>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</si>
  <si>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</si>
  <si>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</si>
  <si>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</si>
  <si>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</si>
  <si>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</si>
  <si>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</si>
  <si>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</si>
  <si>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</si>
  <si>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</si>
  <si>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</si>
  <si>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</si>
  <si>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</si>
  <si>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</si>
  <si>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</si>
  <si>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</si>
  <si>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</si>
  <si>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</si>
  <si>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</si>
  <si>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</si>
  <si>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</si>
  <si>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</si>
  <si>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</si>
  <si>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</si>
  <si>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</si>
  <si>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</si>
  <si>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</si>
  <si>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</si>
  <si>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</si>
  <si>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</si>
  <si>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</si>
  <si>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</si>
  <si>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</si>
  <si>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</si>
  <si>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</si>
  <si>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</si>
  <si>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</si>
  <si>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</si>
  <si>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</si>
  <si>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</si>
  <si>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</si>
  <si>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</si>
  <si>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</si>
  <si>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</si>
  <si>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</si>
  <si>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</si>
  <si>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</si>
  <si>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</si>
  <si>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</si>
  <si>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</si>
  <si>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</si>
  <si>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</si>
  <si>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</si>
  <si>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</si>
  <si>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</si>
  <si>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</si>
  <si>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</si>
  <si>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</si>
  <si>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</si>
  <si>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</si>
  <si>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</si>
  <si>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</si>
  <si>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</si>
  <si>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</si>
  <si>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</si>
  <si>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</si>
  <si>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</si>
  <si>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</si>
  <si>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</si>
  <si>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</si>
  <si>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</si>
  <si>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</si>
  <si>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</si>
  <si>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</si>
  <si>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</si>
  <si>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</si>
  <si>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</si>
  <si>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</si>
  <si>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</si>
  <si>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</si>
  <si>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</si>
  <si>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</si>
  <si>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</si>
  <si>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</si>
  <si>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</si>
  <si>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</si>
  <si>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</si>
  <si>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</si>
  <si>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</si>
  <si>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</si>
  <si>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</si>
  <si>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</si>
  <si>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</si>
  <si>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</si>
  <si>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</si>
  <si>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</si>
  <si>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</si>
  <si>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</si>
  <si>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</si>
  <si>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</si>
  <si>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</si>
  <si>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</si>
  <si>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</si>
  <si>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</si>
  <si>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</si>
  <si>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</si>
  <si>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</si>
  <si>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</si>
  <si>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</si>
  <si>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</si>
  <si>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</si>
  <si>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</si>
  <si>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</si>
  <si>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</si>
  <si>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</si>
  <si>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</si>
  <si>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</si>
  <si>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</si>
  <si>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</si>
  <si>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</si>
  <si>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</si>
  <si>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</si>
  <si>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</si>
  <si>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</si>
  <si>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</si>
  <si>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</si>
  <si>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</si>
  <si>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</si>
  <si>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</si>
  <si>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</si>
  <si>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</si>
  <si>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</si>
  <si>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</si>
  <si>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</si>
  <si>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</si>
  <si>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</si>
  <si>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</si>
  <si>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</si>
  <si>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</si>
  <si>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</si>
  <si>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</si>
  <si>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</si>
  <si>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</si>
  <si>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</si>
  <si>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</si>
  <si>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</si>
  <si>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</si>
  <si>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</si>
  <si>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</si>
  <si>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</si>
  <si>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</si>
  <si>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</si>
  <si>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</si>
  <si>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</si>
  <si>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</si>
  <si>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</si>
  <si>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</si>
  <si>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</si>
  <si>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</si>
  <si>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</si>
  <si>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</si>
  <si>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</si>
  <si>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</si>
  <si>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</si>
  <si>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</si>
  <si>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</si>
  <si>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</si>
  <si>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</si>
  <si>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</si>
  <si>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</si>
  <si>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</si>
  <si>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</si>
  <si>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</si>
  <si>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</si>
  <si>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</si>
  <si>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</si>
  <si>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</si>
  <si>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</si>
  <si>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</si>
  <si>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</si>
  <si>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</si>
  <si>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</si>
  <si>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</si>
  <si>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</si>
  <si>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</si>
  <si>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</si>
  <si>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</si>
  <si>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</si>
  <si>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</si>
  <si>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</si>
  <si>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</si>
  <si>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</si>
  <si>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</si>
  <si>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</si>
  <si>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</si>
  <si>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</si>
  <si>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</si>
  <si>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</si>
  <si>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</si>
  <si>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</si>
  <si>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</si>
  <si>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</si>
  <si>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</si>
  <si>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</si>
  <si>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</si>
  <si>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</si>
  <si>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</si>
  <si>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</si>
  <si>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</si>
  <si>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</si>
  <si>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</si>
  <si>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</si>
  <si>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</si>
  <si>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</si>
  <si>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</si>
  <si>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</si>
  <si>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</si>
  <si>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</si>
  <si>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</si>
  <si>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</si>
  <si>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</si>
  <si>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</si>
  <si>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</si>
  <si>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</si>
  <si>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</si>
  <si>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</si>
  <si>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</si>
  <si>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</si>
  <si>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</si>
  <si>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</si>
  <si>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</si>
  <si>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</si>
  <si>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</si>
  <si>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</si>
  <si>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</si>
  <si>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</si>
  <si>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</si>
  <si>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</si>
  <si>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</si>
  <si>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</si>
  <si>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</si>
  <si>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</si>
  <si>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</si>
  <si>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</si>
  <si>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</si>
  <si>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</si>
  <si>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</si>
  <si>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</si>
  <si>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</si>
  <si>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</si>
  <si>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</si>
  <si>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</si>
  <si>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</si>
  <si>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</si>
  <si>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</si>
  <si>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</si>
  <si>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</si>
  <si>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</si>
  <si>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</si>
  <si>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</si>
  <si>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</si>
  <si>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</si>
  <si>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</si>
  <si>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</si>
  <si>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</si>
  <si>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</si>
  <si>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</si>
  <si>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</si>
  <si>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</si>
  <si>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</si>
  <si>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</si>
  <si>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</si>
  <si>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</si>
  <si>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</si>
  <si>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</si>
  <si>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</si>
  <si>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</si>
  <si>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</si>
  <si>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</si>
  <si>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</si>
  <si>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</si>
  <si>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</si>
  <si>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</si>
  <si>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</si>
  <si>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</si>
  <si>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</si>
  <si>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</si>
  <si>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</si>
  <si>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</si>
  <si>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</si>
  <si>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</si>
  <si>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</si>
  <si>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</si>
  <si>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</si>
  <si>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</si>
  <si>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</si>
  <si>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</si>
  <si>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</si>
  <si>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</si>
  <si>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</si>
  <si>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</si>
  <si>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</si>
  <si>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</si>
  <si>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</si>
  <si>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</si>
  <si>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</si>
  <si>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</si>
  <si>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</si>
  <si>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</si>
  <si>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</si>
  <si>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</si>
  <si>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</si>
  <si>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</si>
  <si>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</si>
  <si>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</si>
  <si>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</si>
  <si>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</si>
  <si>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</si>
  <si>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</si>
  <si>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</si>
  <si>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</si>
  <si>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</si>
  <si>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</si>
  <si>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</si>
  <si>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</si>
  <si>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</si>
  <si>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</si>
  <si>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</si>
  <si>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</si>
  <si>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</si>
  <si>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</si>
  <si>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</si>
  <si>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</si>
  <si>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</si>
  <si>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</si>
  <si>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</si>
  <si>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</si>
  <si>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</si>
  <si>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</si>
  <si>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</si>
  <si>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</si>
  <si>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</si>
  <si>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</si>
  <si>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</si>
  <si>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</si>
  <si>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</si>
  <si>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</si>
  <si>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</si>
  <si>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</si>
  <si>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</si>
  <si>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</si>
  <si>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</si>
  <si>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</si>
  <si>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</si>
  <si>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</si>
  <si>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</si>
  <si>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</si>
  <si>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</si>
  <si>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</si>
  <si>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</si>
  <si>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</si>
  <si>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</si>
  <si>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</si>
  <si>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</si>
  <si>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</si>
  <si>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</si>
  <si>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</si>
  <si>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</si>
  <si>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</si>
  <si>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</si>
  <si>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</si>
  <si>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</si>
  <si>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</si>
  <si>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</si>
  <si>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</si>
  <si>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</si>
  <si>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</si>
  <si>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</si>
  <si>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</si>
  <si>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</si>
  <si>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</si>
  <si>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</si>
  <si>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</si>
  <si>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</si>
  <si>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</si>
  <si>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</si>
  <si>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</si>
  <si>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</si>
  <si>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</si>
  <si>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</si>
  <si>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</si>
  <si>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</si>
  <si>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</si>
  <si>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</si>
  <si>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</si>
  <si>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</si>
  <si>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</si>
  <si>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</si>
  <si>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</si>
  <si>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</si>
  <si>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</si>
  <si>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</si>
  <si>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</si>
  <si>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</si>
  <si>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</si>
  <si>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</si>
  <si>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</si>
  <si>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</si>
  <si>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</si>
  <si>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</si>
  <si>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</si>
  <si>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</si>
  <si>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</si>
  <si>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</si>
  <si>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</si>
  <si>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</si>
  <si>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</si>
  <si>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</si>
  <si>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</si>
  <si>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</si>
  <si>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</si>
  <si>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</si>
  <si>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</si>
  <si>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</si>
  <si>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</si>
  <si>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</si>
  <si>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</si>
  <si>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</si>
  <si>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</si>
  <si>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</si>
  <si>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</si>
  <si>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</si>
  <si>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</si>
  <si>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</si>
  <si>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</si>
  <si>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</si>
  <si>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</si>
  <si>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</si>
  <si>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</si>
  <si>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</si>
  <si>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</si>
  <si>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</si>
  <si>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</si>
  <si>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</si>
  <si>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</si>
  <si>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</si>
  <si>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</si>
  <si>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</si>
  <si>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</si>
  <si>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</si>
  <si>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</si>
  <si>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</si>
  <si>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</si>
  <si>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</si>
  <si>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</si>
  <si>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</si>
  <si>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</si>
  <si>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</si>
  <si>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</si>
  <si>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</si>
  <si>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</si>
  <si>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</si>
  <si>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</si>
  <si>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</si>
  <si>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</si>
  <si>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</si>
  <si>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</si>
  <si>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</si>
  <si>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</si>
  <si>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</si>
  <si>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</si>
  <si>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</si>
  <si>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</si>
  <si>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</si>
  <si>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</si>
  <si>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</si>
  <si>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</si>
  <si>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</si>
  <si>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</si>
  <si>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</si>
  <si>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</si>
  <si>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</si>
  <si>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</si>
  <si>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</si>
  <si>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</si>
  <si>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</si>
  <si>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</si>
  <si>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</si>
  <si>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</si>
  <si>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</si>
  <si>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</si>
  <si>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</si>
  <si>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</si>
  <si>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</si>
  <si>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</si>
  <si>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</si>
  <si>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</si>
  <si>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</si>
  <si>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</si>
  <si>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</si>
  <si>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</si>
  <si>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</si>
  <si>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</si>
  <si>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</si>
  <si>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</si>
  <si>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</si>
  <si>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</si>
  <si>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</si>
  <si>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</si>
  <si>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</si>
  <si>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</si>
  <si>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</si>
  <si>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</si>
  <si>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</si>
  <si>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</si>
  <si>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</si>
  <si>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</si>
  <si>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</si>
  <si>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</si>
  <si>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</si>
  <si>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</si>
  <si>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</si>
  <si>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</si>
  <si>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</si>
  <si>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</si>
  <si>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</si>
  <si>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</si>
  <si>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</si>
  <si>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</si>
  <si>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</si>
  <si>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</si>
  <si>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</si>
  <si>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</si>
  <si>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</si>
  <si>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</si>
  <si>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</si>
  <si>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</si>
  <si>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</si>
  <si>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</si>
  <si>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</si>
  <si>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</si>
  <si>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</si>
  <si>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</si>
  <si>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</si>
  <si>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</si>
  <si>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</si>
  <si>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</si>
  <si>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</si>
  <si>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</si>
  <si>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</si>
  <si>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</si>
  <si>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</si>
  <si>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</si>
  <si>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</si>
  <si>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</si>
  <si>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</si>
  <si>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</si>
  <si>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</si>
  <si>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</si>
  <si>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</si>
  <si>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</si>
  <si>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</si>
  <si>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</si>
  <si>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</si>
  <si>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</si>
  <si>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</si>
  <si>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</si>
  <si>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</si>
  <si>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</si>
  <si>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</si>
  <si>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</si>
  <si>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</si>
  <si>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</si>
  <si>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</si>
  <si>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</si>
  <si>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</si>
  <si>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</si>
  <si>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</si>
  <si>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</si>
  <si>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</si>
  <si>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</si>
  <si>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</si>
  <si>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</si>
  <si>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</si>
  <si>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</si>
  <si>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</si>
  <si>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</si>
  <si>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</si>
  <si>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</si>
  <si>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</si>
  <si>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</si>
  <si>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</si>
  <si>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</si>
  <si>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</si>
  <si>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</si>
  <si>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</si>
  <si>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</si>
  <si>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</si>
  <si>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</si>
  <si>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</si>
  <si>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</si>
  <si>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</si>
  <si>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</si>
  <si>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</si>
  <si>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</si>
  <si>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</si>
  <si>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</si>
  <si>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</si>
  <si>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</si>
  <si>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</si>
  <si>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</si>
  <si>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</si>
  <si>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</si>
  <si>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</si>
  <si>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</si>
  <si>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</si>
  <si>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</si>
  <si>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</si>
  <si>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</si>
  <si>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</si>
  <si>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</si>
  <si>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</si>
  <si>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</si>
  <si>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</si>
  <si>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</si>
  <si>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</si>
  <si>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</si>
  <si>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</si>
  <si>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</si>
  <si>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</si>
  <si>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</si>
  <si>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</si>
  <si>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</si>
  <si>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</si>
  <si>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</si>
  <si>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</si>
  <si>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</si>
  <si>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</si>
  <si>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</si>
  <si>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</si>
  <si>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</si>
  <si>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</si>
  <si>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</si>
  <si>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</si>
  <si>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</si>
  <si>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</si>
  <si>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</si>
  <si>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</si>
  <si>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</si>
  <si>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</si>
  <si>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</si>
  <si>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</si>
  <si>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</si>
  <si>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</si>
  <si>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</si>
  <si>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</si>
  <si>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</si>
  <si>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</si>
  <si>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</si>
  <si>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</si>
  <si>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</si>
  <si>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</si>
  <si>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</si>
  <si>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</si>
  <si>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</si>
  <si>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</si>
  <si>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</si>
  <si>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</si>
  <si>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</si>
  <si>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</si>
  <si>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</si>
  <si>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</si>
  <si>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</si>
  <si>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</si>
  <si>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</si>
  <si>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</si>
  <si>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</si>
  <si>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</si>
  <si>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</si>
  <si>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</si>
  <si>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</si>
  <si>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</si>
  <si>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</si>
  <si>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</si>
  <si>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</si>
  <si>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</si>
  <si>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</si>
  <si>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</si>
  <si>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</si>
  <si>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</si>
  <si>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</si>
  <si>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</si>
  <si>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</si>
  <si>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</si>
  <si>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</si>
  <si>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</si>
  <si>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</si>
  <si>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</si>
  <si>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</si>
  <si>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</si>
  <si>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</si>
  <si>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</si>
  <si>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</si>
  <si>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</si>
  <si>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</si>
  <si>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</si>
  <si>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</si>
  <si>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</si>
  <si>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</si>
  <si>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</si>
  <si>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</si>
  <si>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</si>
  <si>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</si>
  <si>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</si>
  <si>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</si>
  <si>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</si>
  <si>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</si>
  <si>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</si>
  <si>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</si>
  <si>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</si>
  <si>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</si>
  <si>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</si>
  <si>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</si>
  <si>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</si>
  <si>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</si>
  <si>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</si>
  <si>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</si>
  <si>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</si>
  <si>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</si>
  <si>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</si>
  <si>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</si>
  <si>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</si>
  <si>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</si>
  <si>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</si>
  <si>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</si>
  <si>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</si>
  <si>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</si>
  <si>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</si>
  <si>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</si>
  <si>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</si>
  <si>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</si>
  <si>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</si>
  <si>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</si>
  <si>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</si>
  <si>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</si>
  <si>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</si>
  <si>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</si>
  <si>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</si>
  <si>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</si>
  <si>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</si>
  <si>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</si>
  <si>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</si>
  <si>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</si>
  <si>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</si>
  <si>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</si>
  <si>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</si>
  <si>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</si>
  <si>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</si>
  <si>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</si>
  <si>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</si>
  <si>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</si>
  <si>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</si>
  <si>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</si>
  <si>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</si>
  <si>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</si>
  <si>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</si>
  <si>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</si>
  <si>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</si>
  <si>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</si>
  <si>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</si>
  <si>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</si>
  <si>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</si>
  <si>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</si>
  <si>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</si>
  <si>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</si>
  <si>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</si>
  <si>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</si>
  <si>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</si>
  <si>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</si>
  <si>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</si>
  <si>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</si>
  <si>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</si>
  <si>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</si>
  <si>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</si>
  <si>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</si>
  <si>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</si>
  <si>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</si>
  <si>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</si>
  <si>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</si>
  <si>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</si>
  <si>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</si>
  <si>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</si>
  <si>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</si>
  <si>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</si>
  <si>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</si>
  <si>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</si>
  <si>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</si>
  <si>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</si>
  <si>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</si>
  <si>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</si>
  <si>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</si>
  <si>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</si>
  <si>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</si>
  <si>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</si>
  <si>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</si>
  <si>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</si>
  <si>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</si>
  <si>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</si>
  <si>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</si>
  <si>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</si>
  <si>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</si>
  <si>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</si>
  <si>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</si>
  <si>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</si>
  <si>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</si>
  <si>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</si>
  <si>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</si>
  <si>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</si>
  <si>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</si>
  <si>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</si>
  <si>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</si>
  <si>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</si>
  <si>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</si>
  <si>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</si>
  <si>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</si>
  <si>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</si>
  <si>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</si>
  <si>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</si>
  <si>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</si>
  <si>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</si>
  <si>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</si>
  <si>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</si>
  <si>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</si>
  <si>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</si>
  <si>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</si>
  <si>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</si>
  <si>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</si>
  <si>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</si>
  <si>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</si>
  <si>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</si>
  <si>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</si>
  <si>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</si>
  <si>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</si>
  <si>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</si>
  <si>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</si>
  <si>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</si>
  <si>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</si>
  <si>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</si>
  <si>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</si>
  <si>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</si>
  <si>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</si>
  <si>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</si>
  <si>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</si>
  <si>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</si>
  <si>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</si>
  <si>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</si>
  <si>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</si>
  <si>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</si>
  <si>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</si>
  <si>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</si>
  <si>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</si>
  <si>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</si>
  <si>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</si>
  <si>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</si>
  <si>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</si>
  <si>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</si>
  <si>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</si>
  <si>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</si>
  <si>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</si>
  <si>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</si>
  <si>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</si>
  <si>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</si>
  <si>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</si>
  <si>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</si>
  <si>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</si>
  <si>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</si>
  <si>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</si>
  <si>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</si>
  <si>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</si>
  <si>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</si>
  <si>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</si>
  <si>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</si>
  <si>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</si>
  <si>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</si>
  <si>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</si>
  <si>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</si>
  <si>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</si>
  <si>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</si>
  <si>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</si>
  <si>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</si>
  <si>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</si>
  <si>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</si>
  <si>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</si>
  <si>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</si>
  <si>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</si>
  <si>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</si>
  <si>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</si>
  <si>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</si>
  <si>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</si>
  <si>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</si>
  <si>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</si>
  <si>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</si>
  <si>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</si>
  <si>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</si>
  <si>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</si>
  <si>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</si>
  <si>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</si>
  <si>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</si>
  <si>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</si>
  <si>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</si>
  <si>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</si>
  <si>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</si>
  <si>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</si>
  <si>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</si>
  <si>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</si>
  <si>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</si>
  <si>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</si>
  <si>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</si>
  <si>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</si>
  <si>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</si>
  <si>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</si>
  <si>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</si>
  <si>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</si>
  <si>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</si>
  <si>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</si>
  <si>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</si>
  <si>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</si>
  <si>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</si>
  <si>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</si>
  <si>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</si>
  <si>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</si>
  <si>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</si>
  <si>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</si>
  <si>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</si>
  <si>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</si>
  <si>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</si>
  <si>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</si>
  <si>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</si>
  <si>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</si>
  <si>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</si>
  <si>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</si>
  <si>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</si>
  <si>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</si>
  <si>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</si>
  <si>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</si>
  <si>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</si>
  <si>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</si>
  <si>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</si>
  <si>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</si>
  <si>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</si>
  <si>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</si>
  <si>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</si>
  <si>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</si>
  <si>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</si>
  <si>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</si>
  <si>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</si>
  <si>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</si>
  <si>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</si>
  <si>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</si>
  <si>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</si>
  <si>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</si>
  <si>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</si>
  <si>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</si>
  <si>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</si>
  <si>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</si>
  <si>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</si>
  <si>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</si>
  <si>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</si>
  <si>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</si>
  <si>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</si>
  <si>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</si>
  <si>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</si>
  <si>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</si>
  <si>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</si>
  <si>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</si>
  <si>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</si>
  <si>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</si>
  <si>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</si>
  <si>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</si>
  <si>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</si>
  <si>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</si>
  <si>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</si>
  <si>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</si>
  <si>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</si>
  <si>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</si>
  <si>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</si>
  <si>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</si>
  <si>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</si>
  <si>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</si>
  <si>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</si>
  <si>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</si>
  <si>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</si>
  <si>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</si>
  <si>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</si>
  <si>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</si>
  <si>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</si>
  <si>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</si>
  <si>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</si>
  <si>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</si>
  <si>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</si>
  <si>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</si>
  <si>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</si>
  <si>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</si>
  <si>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</si>
  <si>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</si>
  <si>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</si>
  <si>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</si>
  <si>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</si>
  <si>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</si>
  <si>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</si>
  <si>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</si>
  <si>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</si>
  <si>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</si>
  <si>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</si>
  <si>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</si>
  <si>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</si>
  <si>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</si>
  <si>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</si>
  <si>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</si>
  <si>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</si>
  <si>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</si>
  <si>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</si>
  <si>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</si>
  <si>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</si>
  <si>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</si>
  <si>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</si>
  <si>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</si>
  <si>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</si>
  <si>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</si>
  <si>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</si>
  <si>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</si>
  <si>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</si>
  <si>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</si>
  <si>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</si>
  <si>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</si>
  <si>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</si>
  <si>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</si>
  <si>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</si>
  <si>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</si>
  <si>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</si>
  <si>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</si>
  <si>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</si>
  <si>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</si>
  <si>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</si>
  <si>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</si>
  <si>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</si>
  <si>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</si>
  <si>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</si>
  <si>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</si>
  <si>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</si>
  <si>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</si>
  <si>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</si>
  <si>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</si>
  <si>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</si>
  <si>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</si>
  <si>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</si>
  <si>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</si>
  <si>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</si>
  <si>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</si>
  <si>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</si>
  <si>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</si>
  <si>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</si>
  <si>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</si>
  <si>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</si>
  <si>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</si>
  <si>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</si>
  <si>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</si>
  <si>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</si>
  <si>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</si>
  <si>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</si>
  <si>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</si>
  <si>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</si>
  <si>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</si>
  <si>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</si>
  <si>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</si>
  <si>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</si>
  <si>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</si>
  <si>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</si>
  <si>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</si>
  <si>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</si>
  <si>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</si>
  <si>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</si>
  <si>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</si>
  <si>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</si>
  <si>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</si>
  <si>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</si>
  <si>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</si>
  <si>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</si>
  <si>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</si>
  <si>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</si>
  <si>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</si>
  <si>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</si>
  <si>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</si>
  <si>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</si>
  <si>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</si>
  <si>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</si>
  <si>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</si>
  <si>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</si>
  <si>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</si>
  <si>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</si>
  <si>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</si>
  <si>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</si>
  <si>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</si>
  <si>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</si>
  <si>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</si>
  <si>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</si>
  <si>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</si>
  <si>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</si>
  <si>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</si>
  <si>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</si>
  <si>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</si>
  <si>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</si>
  <si>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</si>
  <si>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</si>
  <si>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</si>
  <si>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</si>
  <si>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</si>
  <si>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</si>
  <si>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</si>
  <si>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</si>
  <si>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</si>
  <si>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</si>
  <si>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</si>
  <si>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</si>
  <si>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</si>
  <si>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</si>
  <si>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</si>
  <si>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</si>
  <si>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</si>
  <si>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</si>
  <si>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</si>
  <si>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</si>
  <si>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</si>
  <si>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</si>
  <si>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</si>
  <si>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</si>
  <si>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</si>
  <si>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</si>
  <si>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</si>
  <si>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</si>
  <si>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</si>
  <si>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</si>
  <si>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</si>
  <si>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</si>
  <si>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</si>
  <si>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</si>
  <si>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</si>
  <si>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</si>
  <si>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</si>
  <si>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</si>
  <si>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</si>
  <si>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</si>
  <si>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</si>
  <si>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</si>
  <si>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</si>
  <si>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</si>
  <si>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</si>
  <si>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</si>
  <si>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</si>
  <si>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</si>
  <si>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</si>
  <si>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</si>
  <si>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</si>
  <si>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</si>
  <si>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</si>
  <si>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</si>
  <si>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</si>
  <si>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</si>
  <si>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</si>
  <si>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</si>
  <si>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</si>
  <si>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</si>
  <si>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</si>
  <si>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</si>
  <si>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</si>
  <si>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</si>
  <si>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</si>
  <si>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</si>
  <si>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</si>
  <si>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</si>
  <si>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</si>
  <si>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</si>
  <si>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</si>
  <si>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</si>
  <si>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</si>
  <si>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</si>
  <si>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</si>
  <si>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</si>
  <si>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</si>
  <si>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</si>
  <si>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</si>
  <si>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</si>
  <si>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</si>
  <si>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</si>
  <si>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</si>
  <si>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</si>
  <si>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</si>
  <si>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</si>
  <si>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</si>
  <si>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</si>
  <si>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</si>
  <si>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</si>
  <si>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</si>
  <si>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</si>
  <si>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</si>
  <si>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</si>
  <si>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</si>
  <si>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</si>
  <si>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</si>
  <si>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</si>
  <si>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</si>
  <si>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</si>
  <si>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</si>
  <si>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</si>
  <si>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</si>
  <si>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</si>
  <si>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</si>
  <si>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</si>
  <si>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</si>
  <si>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</si>
  <si>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</si>
  <si>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</si>
  <si>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</si>
  <si>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</si>
  <si>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</si>
  <si>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</si>
  <si>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</si>
  <si>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</si>
  <si>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</si>
  <si>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</si>
  <si>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</si>
  <si>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</si>
  <si>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</si>
  <si>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</si>
  <si>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</si>
  <si>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</si>
  <si>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</si>
  <si>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</si>
  <si>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</si>
  <si>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</si>
  <si>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</si>
  <si>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</si>
  <si>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</si>
  <si>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</si>
  <si>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</si>
  <si>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</si>
  <si>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</si>
  <si>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</si>
  <si>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</si>
  <si>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</si>
  <si>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</si>
  <si>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</si>
  <si>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</si>
  <si>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</si>
  <si>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</si>
  <si>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</si>
  <si>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</si>
  <si>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</si>
  <si>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</si>
  <si>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</si>
  <si>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</si>
  <si>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</si>
  <si>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</si>
  <si>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</si>
  <si>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</si>
  <si>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</si>
  <si>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</si>
  <si>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</si>
  <si>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</si>
  <si>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</si>
  <si>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</si>
  <si>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</si>
  <si>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</si>
  <si>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</si>
  <si>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</si>
  <si>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</si>
  <si>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</si>
  <si>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</si>
  <si>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</si>
  <si>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</si>
  <si>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</si>
  <si>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</si>
  <si>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</si>
  <si>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</si>
  <si>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</si>
  <si>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</si>
  <si>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</si>
  <si>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</si>
  <si>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</si>
  <si>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</si>
  <si>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</si>
  <si>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</si>
  <si>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</si>
  <si>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</si>
  <si>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</si>
  <si>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</si>
  <si>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</si>
  <si>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</si>
  <si>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</si>
  <si>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</si>
  <si>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</si>
  <si>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</si>
  <si>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</si>
  <si>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</si>
  <si>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</si>
  <si>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</si>
  <si>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</si>
  <si>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</si>
  <si>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</si>
  <si>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</si>
  <si>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</si>
  <si>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</si>
  <si>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</si>
  <si>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</si>
  <si>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</si>
  <si>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</si>
  <si>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</si>
  <si>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</si>
  <si>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</si>
  <si>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</si>
  <si>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</si>
  <si>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</si>
  <si>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</si>
  <si>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</si>
  <si>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</si>
  <si>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</si>
  <si>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</si>
  <si>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</si>
  <si>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</si>
  <si>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</si>
  <si>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</si>
  <si>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</si>
  <si>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</si>
  <si>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</si>
  <si>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</si>
  <si>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</si>
  <si>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</si>
  <si>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</si>
  <si>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</si>
  <si>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</si>
  <si>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</si>
  <si>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</si>
  <si>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</si>
  <si>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</si>
  <si>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</si>
  <si>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</si>
  <si>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</si>
  <si>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</si>
  <si>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</si>
  <si>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</si>
  <si>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</si>
  <si>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</si>
  <si>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</si>
  <si>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</si>
  <si>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</si>
  <si>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</si>
  <si>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</si>
  <si>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</si>
  <si>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</si>
  <si>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</si>
  <si>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</si>
  <si>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</si>
  <si>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</si>
  <si>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</si>
  <si>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</si>
  <si>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</si>
  <si>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</si>
  <si>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</si>
  <si>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</si>
  <si>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</si>
  <si>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</si>
  <si>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</si>
  <si>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</si>
  <si>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</si>
  <si>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</si>
  <si>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</si>
  <si>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</si>
  <si>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</si>
  <si>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</si>
  <si>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</si>
  <si>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</si>
  <si>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</si>
  <si>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</si>
  <si>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</si>
  <si>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</si>
  <si>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</si>
  <si>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</si>
  <si>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</si>
  <si>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</si>
  <si>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</si>
  <si>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</si>
  <si>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</si>
  <si>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</si>
  <si>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</si>
  <si>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</si>
  <si>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</si>
  <si>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</si>
  <si>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</si>
  <si>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</si>
  <si>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</si>
  <si>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</si>
  <si>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</si>
  <si>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</si>
  <si>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</si>
  <si>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</si>
  <si>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</si>
  <si>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</si>
  <si>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</si>
  <si>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</si>
  <si>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</si>
  <si>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</si>
  <si>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</si>
  <si>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</si>
  <si>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</si>
  <si>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</si>
  <si>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</si>
  <si>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</si>
  <si>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</si>
  <si>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</si>
  <si>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</si>
  <si>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</si>
  <si>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</si>
  <si>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</si>
  <si>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</si>
  <si>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</si>
  <si>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</si>
  <si>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</si>
  <si>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</si>
  <si>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</si>
  <si>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</si>
  <si>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</si>
  <si>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</si>
  <si>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</si>
  <si>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</si>
  <si>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</si>
  <si>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</si>
  <si>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</si>
  <si>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</si>
  <si>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</si>
  <si>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</si>
  <si>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</si>
  <si>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</si>
  <si>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</si>
  <si>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</si>
  <si>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</si>
  <si>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</si>
  <si>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</si>
  <si>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</si>
  <si>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</si>
  <si>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</si>
  <si>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</si>
  <si>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</si>
  <si>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</si>
  <si>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</si>
  <si>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</si>
  <si>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</si>
  <si>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</si>
  <si>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</si>
  <si>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</si>
  <si>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</si>
  <si>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</si>
  <si>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</si>
  <si>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</si>
  <si>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</si>
  <si>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</si>
  <si>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</si>
  <si>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</si>
  <si>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</si>
  <si>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</si>
  <si>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</si>
  <si>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</si>
  <si>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</si>
  <si>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</si>
  <si>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</si>
  <si>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</si>
  <si>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</si>
  <si>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</si>
  <si>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</si>
  <si>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</si>
  <si>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</si>
  <si>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</si>
  <si>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</si>
  <si>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</si>
  <si>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</si>
  <si>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</si>
  <si>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</si>
  <si>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</si>
  <si>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</si>
  <si>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</si>
  <si>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</si>
  <si>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</si>
  <si>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</si>
  <si>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</si>
  <si>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</si>
  <si>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</si>
  <si>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</si>
  <si>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</si>
  <si>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</si>
  <si>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</si>
  <si>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</si>
  <si>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</si>
  <si>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</si>
  <si>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</si>
  <si>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</si>
  <si>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</si>
  <si>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</si>
  <si>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</si>
  <si>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</si>
  <si>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</si>
  <si>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</si>
  <si>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</si>
  <si>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</si>
  <si>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</si>
  <si>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</si>
  <si>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</si>
  <si>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</si>
  <si>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</si>
  <si>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</si>
  <si>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</si>
  <si>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</si>
  <si>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</si>
  <si>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</si>
  <si>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</si>
  <si>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</si>
  <si>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</si>
  <si>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</si>
  <si>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</si>
  <si>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</si>
  <si>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</si>
  <si>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</si>
  <si>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</si>
  <si>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</si>
  <si>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</si>
  <si>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</si>
  <si>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</si>
  <si>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</si>
  <si>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</si>
  <si>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</si>
  <si>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</si>
  <si>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</si>
  <si>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</si>
  <si>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</si>
  <si>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</si>
  <si>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</si>
  <si>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</si>
  <si>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</si>
  <si>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</si>
  <si>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</si>
  <si>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</si>
  <si>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</si>
  <si>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</si>
  <si>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</si>
  <si>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</si>
  <si>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</si>
  <si>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</si>
  <si>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</si>
  <si>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</si>
  <si>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</si>
  <si>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</si>
  <si>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</si>
  <si>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</si>
  <si>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</si>
  <si>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</si>
  <si>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</si>
  <si>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</si>
  <si>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</si>
  <si>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</si>
  <si>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</si>
  <si>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</si>
  <si>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</si>
  <si>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</si>
  <si>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</si>
  <si>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</si>
  <si>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</si>
  <si>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</si>
  <si>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</si>
  <si>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</si>
  <si>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</si>
  <si>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</si>
  <si>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</si>
  <si>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</si>
  <si>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</si>
  <si>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</si>
  <si>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</si>
  <si>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</si>
  <si>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</si>
  <si>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</si>
  <si>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</si>
  <si>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</si>
  <si>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</si>
  <si>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</si>
  <si>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</si>
  <si>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</si>
  <si>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</si>
  <si>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</si>
  <si>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</si>
  <si>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</si>
  <si>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</si>
  <si>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</si>
  <si>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</si>
  <si>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</si>
  <si>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</si>
  <si>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</si>
  <si>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</si>
  <si>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</si>
  <si>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</si>
  <si>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</si>
  <si>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</si>
  <si>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</si>
  <si>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</si>
  <si>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</si>
  <si>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</si>
  <si>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</si>
  <si>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</si>
  <si>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</si>
  <si>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</si>
  <si>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</si>
  <si>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</si>
  <si>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</si>
  <si>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</si>
  <si>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</si>
  <si>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</si>
  <si>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</si>
  <si>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</si>
  <si>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</si>
  <si>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</si>
  <si>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</si>
  <si>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</si>
  <si>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</si>
  <si>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</si>
  <si>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</si>
  <si>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</si>
  <si>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</si>
  <si>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</si>
  <si>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</si>
  <si>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</si>
  <si>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</si>
  <si>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</si>
  <si>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</si>
  <si>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</si>
  <si>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</si>
  <si>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</si>
  <si>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</si>
  <si>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</si>
  <si>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</si>
  <si>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</si>
  <si>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</si>
  <si>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</si>
  <si>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</si>
  <si>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</si>
  <si>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</si>
  <si>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</si>
  <si>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</si>
  <si>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</si>
  <si>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</si>
  <si>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</si>
  <si>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</si>
  <si>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</si>
  <si>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</si>
  <si>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</si>
  <si>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</si>
  <si>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</si>
  <si>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</si>
  <si>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</si>
  <si>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</si>
  <si>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</si>
  <si>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</si>
  <si>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</si>
  <si>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</si>
  <si>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</si>
  <si>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</si>
  <si>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</si>
  <si>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</si>
  <si>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</si>
  <si>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</si>
  <si>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</si>
  <si>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</si>
  <si>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</si>
  <si>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</si>
  <si>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</si>
  <si>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</si>
  <si>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</si>
  <si>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</si>
  <si>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</si>
  <si>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</si>
  <si>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</si>
  <si>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</si>
  <si>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</si>
  <si>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</si>
  <si>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</si>
  <si>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</si>
  <si>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</si>
  <si>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</si>
  <si>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</si>
  <si>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</si>
  <si>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</si>
  <si>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</si>
  <si>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</si>
  <si>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</si>
  <si>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</si>
  <si>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</si>
  <si>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</si>
  <si>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</si>
  <si>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</si>
  <si>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</si>
  <si>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</si>
  <si>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</si>
  <si>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</si>
  <si>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</si>
  <si>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</si>
  <si>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</si>
  <si>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</si>
  <si>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</si>
  <si>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</si>
  <si>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</si>
  <si>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</si>
  <si>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</si>
  <si>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</si>
  <si>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</si>
  <si>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</si>
  <si>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</si>
  <si>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</si>
  <si>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</si>
  <si>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</si>
  <si>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</si>
  <si>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</si>
  <si>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</si>
  <si>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</si>
  <si>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</si>
  <si>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</si>
  <si>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</si>
  <si>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</si>
  <si>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</si>
  <si>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</si>
  <si>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</si>
  <si>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</si>
  <si>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</si>
  <si>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</si>
  <si>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</si>
  <si>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</si>
  <si>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</si>
  <si>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</si>
  <si>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</si>
  <si>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</si>
  <si>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</si>
  <si>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</si>
  <si>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</si>
  <si>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</si>
  <si>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</si>
  <si>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</si>
  <si>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</si>
  <si>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</si>
  <si>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</si>
  <si>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</si>
  <si>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</si>
  <si>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</si>
  <si>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</si>
  <si>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</si>
  <si>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</si>
  <si>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</si>
  <si>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</si>
  <si>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</si>
  <si>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</si>
  <si>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</si>
  <si>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</si>
  <si>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</si>
  <si>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</si>
  <si>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</si>
  <si>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</si>
  <si>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</si>
  <si>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</si>
  <si>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</si>
  <si>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</si>
  <si>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</si>
  <si>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</si>
  <si>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</si>
  <si>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</si>
  <si>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</si>
  <si>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</si>
  <si>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</si>
  <si>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</si>
  <si>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</si>
  <si>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</si>
  <si>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</si>
  <si>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</si>
  <si>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</si>
  <si>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</si>
  <si>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</si>
  <si>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</si>
  <si>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</si>
  <si>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</si>
  <si>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</si>
  <si>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</si>
  <si>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</si>
  <si>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</si>
  <si>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</si>
  <si>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</si>
  <si>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</si>
  <si>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</si>
  <si>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</si>
  <si>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</si>
  <si>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</si>
  <si>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</si>
  <si>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</si>
  <si>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</si>
  <si>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</si>
  <si>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</si>
  <si>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</si>
  <si>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</si>
  <si>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</si>
  <si>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</si>
  <si>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</si>
  <si>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</si>
  <si>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</si>
  <si>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</si>
  <si>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</si>
  <si>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</si>
  <si>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</si>
  <si>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</si>
  <si>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</si>
  <si>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</si>
  <si>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</si>
  <si>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</si>
  <si>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</si>
  <si>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</si>
  <si>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</si>
  <si>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</si>
  <si>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</si>
  <si>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</si>
  <si>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</si>
  <si>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</si>
  <si>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</si>
  <si>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</si>
  <si>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</si>
  <si>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</si>
  <si>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</si>
  <si>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</si>
  <si>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</si>
  <si>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</si>
  <si>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</si>
  <si>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</si>
  <si>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</si>
  <si>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</si>
  <si>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</si>
  <si>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</si>
  <si>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</si>
  <si>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</si>
  <si>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</si>
  <si>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</si>
  <si>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</si>
  <si>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</si>
  <si>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</si>
  <si>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</si>
  <si>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</si>
  <si>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</si>
  <si>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</si>
  <si>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</si>
  <si>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</si>
  <si>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</si>
  <si>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</si>
  <si>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</si>
  <si>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</si>
  <si>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</si>
  <si>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</si>
  <si>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</si>
  <si>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</si>
  <si>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</si>
  <si>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</si>
  <si>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</si>
  <si>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</si>
  <si>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</si>
  <si>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</si>
  <si>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</si>
  <si>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</si>
  <si>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</si>
  <si>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</si>
  <si>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</si>
  <si>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</si>
  <si>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</si>
  <si>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</si>
  <si>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</si>
  <si>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</si>
  <si>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</si>
  <si>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</si>
  <si>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</si>
  <si>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</si>
  <si>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</si>
  <si>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</si>
  <si>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</si>
  <si>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</si>
  <si>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</si>
  <si>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</si>
  <si>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</si>
  <si>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</si>
  <si>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</si>
  <si>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</si>
  <si>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</si>
  <si>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</si>
  <si>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</si>
  <si>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</si>
  <si>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</si>
  <si>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</si>
  <si>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</si>
  <si>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</si>
  <si>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</si>
  <si>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</si>
  <si>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</si>
  <si>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</si>
  <si>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</si>
  <si>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</si>
  <si>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</si>
  <si>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</si>
  <si>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</si>
  <si>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</si>
  <si>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</si>
  <si>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</si>
  <si>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</si>
  <si>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</si>
  <si>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</si>
  <si>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</si>
  <si>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</si>
  <si>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</si>
  <si>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</si>
  <si>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</si>
  <si>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</si>
  <si>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</si>
  <si>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</si>
  <si>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</si>
  <si>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</si>
  <si>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</si>
  <si>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</si>
  <si>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</si>
  <si>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</si>
  <si>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</si>
  <si>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</si>
  <si>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</si>
  <si>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</si>
  <si>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</si>
  <si>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</si>
  <si>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</si>
  <si>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</si>
  <si>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</si>
  <si>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</si>
  <si>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</si>
  <si>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</si>
  <si>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</si>
  <si>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</si>
  <si>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</si>
  <si>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</si>
  <si>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</si>
  <si>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</si>
  <si>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</si>
  <si>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</si>
  <si>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</si>
  <si>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</si>
  <si>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</si>
  <si>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</si>
  <si>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</si>
  <si>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</si>
  <si>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</si>
  <si>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</si>
  <si>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</si>
  <si>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</si>
  <si>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</si>
  <si>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</si>
  <si>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</si>
  <si>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</si>
  <si>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</si>
  <si>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</si>
  <si>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</si>
  <si>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</si>
  <si>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</si>
  <si>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</si>
  <si>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</si>
  <si>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</si>
  <si>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</si>
  <si>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</si>
  <si>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</si>
  <si>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</si>
  <si>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</si>
  <si>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</si>
  <si>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</si>
  <si>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</si>
  <si>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</si>
  <si>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</si>
  <si>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</si>
  <si>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</si>
  <si>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</si>
  <si>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</si>
  <si>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</si>
  <si>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</si>
  <si>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</si>
  <si>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</si>
  <si>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</si>
  <si>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</si>
  <si>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</si>
  <si>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</si>
  <si>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</si>
  <si>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</si>
  <si>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</si>
  <si>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</si>
  <si>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</si>
  <si>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</si>
  <si>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</si>
  <si>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</si>
  <si>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</si>
  <si>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</si>
  <si>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</si>
  <si>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</si>
  <si>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</si>
  <si>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</si>
  <si>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</si>
  <si>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</si>
  <si>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</si>
  <si>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</si>
  <si>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</si>
  <si>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</si>
  <si>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</si>
  <si>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</si>
  <si>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</si>
  <si>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</si>
  <si>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</si>
  <si>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</si>
  <si>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</si>
  <si>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</si>
  <si>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</si>
  <si>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</si>
  <si>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</si>
  <si>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</si>
  <si>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</si>
  <si>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</si>
  <si>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</si>
  <si>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</si>
  <si>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</si>
  <si>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</si>
  <si>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</si>
  <si>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</si>
  <si>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</si>
  <si>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</si>
  <si>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</si>
  <si>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</si>
  <si>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</si>
  <si>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</si>
  <si>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</si>
  <si>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</si>
  <si>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</si>
  <si>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</si>
  <si>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</si>
  <si>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</si>
  <si>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</si>
  <si>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</si>
  <si>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</si>
  <si>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</si>
  <si>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</si>
  <si>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</si>
  <si>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</si>
  <si>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</si>
  <si>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</si>
  <si>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</si>
  <si>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</si>
  <si>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</si>
  <si>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</si>
  <si>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</si>
  <si>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</si>
  <si>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</si>
  <si>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</si>
  <si>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</si>
  <si>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</si>
  <si>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</si>
  <si>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</si>
  <si>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</si>
  <si>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</si>
  <si>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</si>
  <si>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</si>
  <si>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</si>
  <si>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</si>
  <si>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</si>
  <si>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</si>
  <si>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</si>
  <si>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</si>
  <si>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</si>
  <si>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</si>
  <si>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</si>
  <si>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</si>
  <si>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</si>
  <si>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</si>
  <si>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</si>
  <si>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</si>
  <si>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</si>
  <si>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</si>
  <si>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</si>
  <si>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</si>
  <si>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</si>
  <si>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</si>
  <si>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</si>
  <si>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</si>
  <si>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</si>
  <si>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</si>
  <si>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</si>
  <si>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</si>
  <si>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</si>
  <si>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</si>
  <si>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</si>
  <si>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</si>
  <si>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</si>
  <si>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</si>
  <si>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</si>
  <si>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</si>
  <si>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</si>
  <si>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</si>
  <si>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</si>
  <si>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</si>
  <si>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</si>
  <si>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</si>
  <si>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</si>
  <si>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</si>
  <si>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</si>
  <si>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</si>
  <si>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</si>
  <si>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</si>
  <si>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</si>
  <si>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</si>
  <si>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</si>
  <si>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</si>
  <si>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</si>
  <si>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</si>
  <si>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</si>
  <si>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</si>
  <si>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</si>
  <si>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</si>
  <si>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</si>
  <si>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</si>
  <si>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</si>
  <si>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</si>
  <si>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</si>
  <si>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</si>
  <si>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</si>
  <si>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</si>
  <si>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</si>
  <si>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</si>
  <si>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</si>
  <si>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</si>
  <si>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</si>
  <si>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</si>
  <si>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</si>
  <si>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</si>
  <si>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</si>
  <si>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</si>
  <si>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</si>
  <si>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</si>
  <si>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</si>
  <si>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</si>
  <si>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</si>
  <si>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</si>
  <si>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</si>
  <si>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</si>
  <si>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</si>
  <si>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</si>
  <si>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</si>
  <si>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</si>
  <si>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</si>
  <si>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</si>
  <si>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</si>
  <si>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</si>
  <si>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</si>
  <si>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</si>
  <si>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</si>
  <si>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</si>
  <si>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</si>
  <si>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</si>
  <si>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</si>
  <si>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</si>
  <si>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</si>
  <si>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</si>
  <si>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</si>
  <si>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</si>
  <si>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</si>
  <si>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</si>
  <si>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</si>
  <si>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</si>
  <si>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</si>
  <si>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</si>
  <si>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</si>
  <si>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</si>
  <si>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</si>
  <si>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</si>
  <si>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</si>
  <si>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</si>
  <si>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</si>
  <si>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</si>
  <si>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</si>
  <si>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</si>
  <si>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</si>
  <si>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</si>
  <si>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</si>
  <si>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</si>
  <si>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</si>
  <si>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</si>
  <si>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</si>
  <si>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</si>
  <si>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</si>
  <si>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</si>
  <si>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</si>
  <si>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</si>
  <si>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</si>
  <si>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</si>
  <si>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</si>
  <si>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</si>
  <si>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</si>
  <si>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</si>
  <si>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</si>
  <si>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</si>
  <si>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</si>
  <si>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</si>
  <si>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</si>
  <si>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</si>
  <si>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</si>
  <si>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</si>
  <si>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</si>
  <si>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</si>
  <si>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</si>
  <si>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</si>
  <si>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</si>
  <si>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</si>
  <si>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</si>
  <si>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</si>
  <si>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</si>
  <si>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</si>
  <si>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</si>
  <si>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</si>
  <si>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</si>
  <si>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</si>
  <si>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</si>
  <si>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</si>
  <si>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</si>
  <si>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</si>
  <si>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</si>
  <si>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</si>
  <si>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</si>
  <si>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</si>
  <si>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</si>
  <si>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</si>
  <si>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</si>
  <si>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</si>
  <si>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</si>
  <si>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</si>
  <si>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</si>
  <si>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</si>
  <si>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</si>
  <si>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</si>
  <si>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</si>
  <si>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</si>
  <si>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</si>
  <si>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</si>
  <si>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</si>
  <si>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</si>
  <si>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</si>
  <si>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</si>
  <si>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</si>
  <si>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</si>
  <si>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</si>
  <si>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</si>
  <si>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</si>
  <si>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</si>
  <si>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</si>
  <si>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</si>
  <si>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</si>
  <si>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</si>
  <si>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</si>
  <si>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</si>
  <si>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</si>
  <si>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</si>
  <si>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</si>
  <si>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</si>
  <si>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</si>
  <si>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</si>
  <si>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</si>
  <si>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</si>
  <si>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</si>
  <si>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</si>
  <si>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</si>
  <si>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</si>
  <si>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</si>
  <si>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</si>
  <si>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</si>
  <si>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</si>
  <si>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</si>
  <si>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</si>
  <si>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</si>
  <si>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</si>
  <si>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</si>
  <si>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</si>
  <si>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</si>
  <si>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</si>
  <si>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</si>
  <si>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</si>
  <si>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</si>
  <si>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</si>
  <si>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</si>
  <si>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</si>
  <si>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</si>
  <si>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</si>
  <si>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</si>
  <si>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</si>
  <si>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</si>
  <si>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</si>
  <si>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</si>
  <si>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</si>
  <si>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</si>
  <si>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</si>
  <si>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</si>
  <si>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</si>
  <si>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</si>
  <si>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</si>
  <si>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</si>
  <si>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</si>
  <si>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</si>
  <si>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</si>
  <si>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</si>
  <si>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</si>
  <si>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</si>
  <si>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</si>
  <si>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</si>
  <si>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</si>
  <si>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</si>
  <si>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</si>
  <si>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</si>
  <si>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</si>
  <si>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</si>
  <si>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</si>
  <si>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</si>
  <si>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</si>
  <si>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</si>
  <si>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</si>
  <si>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</si>
  <si>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</si>
  <si>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</si>
  <si>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</si>
  <si>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</si>
  <si>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</si>
  <si>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</si>
  <si>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</si>
  <si>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</si>
  <si>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</si>
  <si>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</si>
  <si>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</si>
  <si>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</si>
  <si>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</si>
  <si>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</si>
  <si>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</si>
  <si>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</si>
  <si>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</si>
  <si>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</si>
  <si>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</si>
  <si>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</si>
  <si>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</si>
  <si>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</si>
  <si>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</si>
  <si>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</si>
  <si>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</si>
  <si>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</si>
  <si>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</si>
  <si>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</si>
  <si>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</si>
  <si>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</si>
  <si>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</si>
  <si>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</si>
  <si>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</si>
  <si>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</si>
  <si>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</si>
  <si>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</si>
  <si>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</si>
  <si>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</si>
  <si>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</si>
  <si>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</si>
  <si>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</si>
  <si>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</si>
  <si>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</si>
  <si>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</si>
  <si>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</si>
  <si>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</si>
  <si>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</si>
  <si>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</si>
  <si>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</si>
  <si>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</si>
  <si>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</si>
  <si>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</si>
  <si>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</si>
  <si>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</si>
  <si>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</si>
  <si>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</si>
  <si>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</si>
  <si>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</si>
  <si>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</si>
  <si>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</si>
  <si>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</si>
  <si>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</si>
  <si>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</si>
  <si>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</si>
  <si>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</si>
  <si>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</si>
  <si>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</si>
  <si>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</si>
  <si>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</si>
  <si>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</si>
  <si>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</si>
  <si>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</si>
  <si>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</si>
  <si>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</si>
  <si>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</si>
  <si>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</si>
  <si>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</si>
  <si>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</si>
  <si>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</si>
  <si>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</si>
  <si>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</si>
  <si>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</si>
  <si>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</si>
  <si>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</si>
  <si>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</si>
  <si>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</si>
  <si>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</si>
  <si>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</si>
  <si>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</si>
  <si>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</si>
  <si>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</si>
  <si>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</si>
  <si>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</si>
  <si>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</si>
  <si>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</si>
  <si>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</si>
  <si>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</si>
  <si>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</si>
  <si>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</si>
  <si>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</si>
  <si>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</si>
  <si>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</si>
  <si>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</si>
  <si>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</si>
  <si>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</si>
  <si>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</si>
  <si>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</si>
  <si>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</si>
  <si>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</si>
  <si>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</si>
  <si>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</si>
  <si>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</si>
  <si>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</si>
  <si>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</si>
  <si>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</si>
  <si>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</si>
  <si>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</si>
  <si>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</si>
  <si>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</si>
  <si>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</si>
  <si>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</si>
  <si>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</si>
  <si>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</si>
  <si>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</si>
  <si>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</si>
  <si>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</si>
  <si>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</si>
  <si>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</si>
  <si>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</si>
  <si>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</si>
  <si>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</si>
  <si>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</si>
  <si>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</si>
  <si>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</si>
  <si>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</si>
  <si>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</si>
  <si>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</si>
  <si>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</si>
  <si>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</si>
  <si>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</si>
  <si>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</si>
  <si>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</si>
  <si>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</si>
  <si>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</si>
  <si>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</si>
  <si>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</si>
  <si>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</si>
  <si>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</si>
  <si>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</si>
  <si>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</si>
  <si>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</si>
  <si>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</si>
  <si>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</si>
  <si>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</si>
  <si>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</si>
  <si>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</si>
  <si>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</si>
  <si>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</si>
  <si>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</si>
  <si>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</si>
  <si>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</si>
  <si>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</si>
  <si>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</si>
  <si>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</si>
  <si>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</si>
  <si>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</si>
  <si>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</si>
  <si>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</si>
  <si>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</si>
  <si>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</si>
  <si>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</si>
  <si>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</si>
  <si>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</si>
  <si>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</si>
  <si>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</si>
  <si>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</si>
  <si>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</si>
  <si>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</si>
  <si>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</si>
  <si>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</si>
  <si>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</si>
  <si>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</si>
  <si>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</si>
  <si>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</si>
  <si>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</si>
  <si>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</si>
  <si>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</si>
  <si>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</si>
  <si>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</si>
  <si>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</si>
  <si>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</si>
  <si>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</si>
  <si>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</si>
  <si>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</si>
  <si>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</si>
  <si>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</si>
  <si>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</si>
  <si>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</si>
  <si>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</si>
  <si>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</si>
  <si>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</si>
  <si>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</si>
  <si>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</si>
  <si>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</si>
  <si>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</si>
  <si>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</si>
  <si>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</si>
  <si>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</si>
  <si>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</si>
  <si>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</si>
  <si>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</si>
  <si>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</si>
  <si>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</si>
  <si>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</si>
  <si>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</si>
  <si>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</si>
  <si>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</si>
  <si>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</si>
  <si>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</si>
  <si>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</si>
  <si>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</si>
  <si>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</si>
  <si>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</si>
  <si>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</si>
  <si>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</si>
  <si>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</si>
  <si>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</si>
  <si>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</si>
  <si>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</si>
  <si>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</si>
  <si>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</si>
  <si>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</si>
  <si>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</si>
  <si>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</si>
  <si>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</si>
  <si>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</si>
  <si>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</si>
  <si>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</si>
  <si>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</si>
  <si>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</si>
  <si>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</si>
  <si>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</si>
  <si>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</si>
  <si>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</si>
  <si>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</si>
  <si>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</si>
  <si>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</si>
  <si>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</si>
  <si>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</si>
  <si>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</si>
  <si>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</si>
  <si>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</si>
  <si>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</si>
  <si>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</si>
  <si>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</si>
  <si>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</si>
  <si>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</si>
  <si>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</si>
  <si>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</si>
  <si>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</si>
  <si>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</si>
  <si>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</si>
  <si>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</si>
  <si>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</si>
  <si>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</si>
  <si>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</si>
  <si>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</si>
  <si>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</si>
  <si>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</si>
  <si>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</si>
  <si>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</si>
  <si>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</si>
  <si>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</si>
  <si>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</si>
  <si>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</si>
  <si>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</si>
  <si>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</si>
  <si>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</si>
  <si>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</si>
  <si>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</si>
  <si>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</si>
  <si>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</si>
  <si>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</si>
  <si>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</si>
  <si>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</si>
  <si>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</si>
  <si>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</si>
  <si>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</si>
  <si>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</si>
  <si>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</si>
  <si>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</si>
  <si>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</si>
  <si>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</si>
  <si>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</si>
  <si>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</si>
  <si>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</si>
  <si>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</si>
  <si>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</si>
  <si>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</si>
  <si>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</si>
  <si>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</si>
  <si>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</si>
  <si>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</si>
  <si>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</si>
  <si>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</si>
  <si>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</si>
  <si>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</si>
  <si>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</si>
  <si>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</si>
  <si>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</si>
  <si>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</si>
  <si>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</si>
  <si>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</si>
  <si>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</si>
  <si>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</si>
  <si>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</si>
  <si>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</si>
  <si>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</si>
  <si>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</si>
  <si>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</si>
  <si>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</si>
  <si>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</si>
  <si>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</si>
  <si>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</si>
  <si>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</si>
  <si>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</si>
  <si>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</si>
  <si>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</si>
  <si>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</si>
  <si>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</si>
  <si>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</si>
  <si>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</si>
  <si>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</si>
  <si>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</si>
  <si>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</si>
  <si>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</si>
  <si>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</si>
  <si>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</si>
  <si>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</si>
  <si>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</si>
  <si>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</si>
  <si>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</si>
  <si>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</si>
  <si>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</si>
  <si>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</si>
  <si>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</si>
  <si>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</si>
  <si>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</si>
  <si>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</si>
  <si>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</si>
  <si>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</si>
  <si>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</si>
  <si>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</si>
  <si>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</si>
  <si>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</si>
  <si>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</si>
  <si>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</si>
  <si>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</si>
  <si>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</si>
  <si>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</si>
  <si>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</si>
  <si>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</si>
  <si>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</si>
  <si>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</si>
  <si>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</si>
  <si>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</si>
  <si>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</si>
  <si>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</si>
  <si>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</si>
  <si>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</si>
  <si>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</si>
  <si>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</si>
  <si>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</si>
  <si>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</si>
  <si>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</si>
  <si>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</si>
  <si>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</si>
  <si>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</si>
  <si>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</si>
  <si>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</si>
  <si>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</si>
  <si>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</si>
  <si>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</si>
  <si>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</si>
  <si>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</si>
  <si>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</si>
  <si>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</si>
  <si>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</si>
  <si>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</si>
  <si>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</si>
  <si>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</si>
  <si>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</si>
  <si>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</si>
  <si>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</si>
  <si>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</si>
  <si>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</si>
  <si>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</si>
  <si>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</si>
  <si>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</si>
  <si>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</si>
  <si>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</si>
  <si>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</si>
  <si>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</si>
  <si>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</si>
  <si>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</si>
  <si>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</si>
  <si>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</si>
  <si>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</si>
  <si>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</si>
  <si>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</si>
  <si>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</si>
  <si>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</si>
  <si>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</si>
  <si>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</si>
  <si>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</si>
  <si>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</si>
  <si>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</si>
  <si>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</si>
  <si>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</si>
  <si>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</si>
  <si>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</si>
  <si>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</si>
  <si>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</si>
  <si>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</si>
  <si>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</si>
  <si>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</si>
  <si>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</si>
  <si>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</si>
  <si>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</si>
  <si>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</si>
  <si>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</si>
  <si>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</si>
  <si>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</si>
  <si>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</si>
  <si>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</si>
  <si>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</si>
  <si>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</si>
  <si>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</si>
  <si>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</si>
  <si>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</si>
  <si>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</si>
  <si>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</si>
  <si>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</si>
  <si>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</si>
  <si>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</si>
  <si>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</si>
  <si>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</si>
  <si>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</si>
  <si>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</si>
  <si>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</si>
  <si>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</si>
  <si>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</si>
  <si>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</si>
  <si>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</si>
  <si>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</si>
  <si>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</si>
  <si>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</si>
  <si>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</si>
  <si>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</si>
  <si>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</si>
  <si>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</si>
  <si>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</si>
  <si>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</si>
  <si>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</si>
  <si>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</si>
  <si>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</si>
  <si>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</si>
  <si>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</si>
  <si>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</si>
  <si>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</si>
  <si>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</si>
  <si>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</si>
  <si>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</si>
  <si>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</si>
  <si>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</si>
  <si>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</si>
  <si>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</si>
  <si>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</si>
  <si>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</si>
  <si>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</si>
  <si>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</si>
  <si>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</si>
  <si>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</si>
  <si>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</si>
  <si>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</si>
  <si>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</si>
  <si>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</si>
  <si>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</si>
  <si>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</si>
  <si>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</si>
  <si>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</si>
  <si>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</si>
  <si>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</si>
  <si>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</si>
  <si>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</si>
  <si>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</si>
  <si>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</si>
  <si>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</si>
  <si>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</si>
  <si>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</si>
  <si>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</si>
  <si>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</si>
  <si>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</si>
  <si>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</si>
  <si>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</si>
  <si>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</si>
  <si>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</si>
  <si>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</si>
  <si>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</si>
  <si>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</si>
  <si>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</si>
  <si>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</si>
  <si>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</si>
  <si>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</si>
  <si>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</si>
  <si>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</si>
  <si>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</si>
  <si>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</si>
  <si>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</si>
  <si>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</si>
  <si>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</si>
  <si>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</si>
  <si>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</si>
  <si>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</si>
  <si>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</si>
  <si>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</si>
  <si>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</si>
  <si>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</si>
  <si>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</si>
  <si>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</si>
  <si>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</si>
  <si>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</si>
  <si>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</si>
  <si>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</si>
  <si>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</si>
  <si>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</si>
  <si>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</si>
  <si>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</si>
  <si>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</si>
  <si>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</si>
  <si>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</si>
  <si>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</si>
  <si>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</si>
  <si>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</si>
  <si>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</si>
  <si>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</si>
  <si>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</si>
  <si>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</si>
  <si>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</si>
  <si>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</si>
  <si>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</si>
  <si>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</si>
  <si>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</si>
  <si>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</si>
  <si>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</si>
  <si>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</si>
  <si>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</si>
  <si>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</si>
  <si>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</si>
  <si>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</si>
  <si>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</si>
  <si>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</si>
  <si>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</si>
  <si>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</si>
  <si>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</si>
  <si>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</si>
  <si>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</si>
  <si>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</si>
  <si>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</si>
  <si>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</si>
  <si>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</si>
  <si>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</si>
  <si>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</si>
  <si>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</si>
  <si>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</si>
  <si>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</si>
  <si>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</si>
  <si>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</si>
  <si>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</si>
  <si>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</si>
  <si>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</si>
  <si>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</si>
  <si>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</si>
  <si>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</si>
  <si>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</si>
  <si>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</si>
  <si>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</si>
  <si>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</si>
  <si>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</si>
  <si>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</si>
  <si>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</si>
  <si>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</si>
  <si>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</si>
  <si>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</si>
  <si>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</si>
  <si>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</si>
  <si>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</si>
  <si>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</si>
  <si>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</si>
  <si>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</si>
  <si>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</si>
  <si>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</si>
  <si>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</si>
  <si>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</si>
  <si>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</si>
  <si>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</si>
  <si>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</si>
  <si>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</si>
  <si>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</si>
  <si>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</si>
  <si>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</si>
  <si>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</si>
  <si>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</si>
  <si>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</si>
  <si>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</si>
  <si>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</si>
  <si>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</si>
  <si>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</si>
  <si>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</si>
  <si>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</si>
  <si>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</si>
  <si>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</si>
  <si>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</si>
  <si>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</si>
  <si>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</si>
  <si>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</si>
  <si>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</si>
  <si>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</si>
  <si>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</si>
  <si>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</si>
  <si>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</si>
  <si>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</si>
  <si>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</si>
  <si>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</si>
  <si>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</si>
  <si>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</si>
  <si>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</si>
  <si>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</si>
  <si>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</si>
  <si>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</si>
  <si>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</si>
  <si>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</si>
  <si>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</si>
  <si>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</si>
  <si>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</si>
  <si>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</si>
  <si>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</si>
  <si>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</si>
  <si>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</si>
  <si>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</si>
  <si>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</si>
  <si>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</si>
  <si>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</si>
  <si>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</si>
  <si>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</si>
  <si>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</si>
  <si>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</si>
  <si>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</si>
  <si>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</si>
  <si>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</si>
  <si>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</si>
  <si>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</si>
  <si>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</si>
  <si>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</si>
  <si>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</si>
  <si>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</si>
  <si>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</si>
  <si>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</si>
  <si>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</si>
  <si>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</si>
  <si>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</si>
  <si>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</si>
  <si>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</si>
  <si>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</si>
  <si>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</si>
  <si>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</si>
  <si>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</si>
  <si>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</si>
  <si>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</si>
  <si>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</si>
  <si>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</si>
  <si>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</si>
  <si>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</si>
  <si>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</si>
  <si>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</si>
  <si>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</si>
  <si>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</si>
  <si>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</si>
  <si>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</si>
  <si>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</si>
  <si>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</si>
  <si>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</si>
  <si>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</si>
  <si>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</si>
  <si>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</si>
  <si>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</si>
  <si>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</si>
  <si>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</si>
  <si>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</si>
  <si>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</si>
  <si>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</si>
  <si>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</si>
  <si>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</si>
  <si>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</si>
  <si>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</si>
  <si>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</si>
  <si>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</si>
  <si>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</si>
  <si>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</si>
  <si>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</si>
  <si>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</si>
  <si>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</si>
  <si>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</si>
  <si>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</si>
  <si>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</si>
  <si>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</si>
  <si>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</si>
  <si>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</si>
  <si>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</si>
  <si>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</si>
  <si>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</si>
  <si>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</si>
  <si>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</si>
  <si>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</si>
  <si>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</si>
  <si>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</si>
  <si>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</si>
  <si>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</si>
  <si>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</si>
  <si>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</si>
  <si>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</si>
  <si>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</si>
  <si>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</si>
  <si>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</si>
  <si>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</si>
  <si>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</si>
  <si>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</si>
  <si>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</si>
  <si>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</si>
  <si>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</si>
  <si>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</si>
  <si>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</si>
  <si>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</si>
  <si>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</si>
  <si>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</si>
  <si>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</si>
  <si>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</si>
  <si>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</si>
  <si>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</si>
  <si>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</si>
  <si>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</si>
  <si>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</si>
  <si>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</si>
  <si>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</si>
  <si>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</si>
  <si>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</si>
  <si>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</si>
  <si>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</si>
  <si>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</si>
  <si>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</si>
  <si>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</si>
  <si>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</si>
  <si>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</si>
  <si>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</si>
  <si>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</si>
  <si>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</si>
  <si>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</si>
  <si>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</si>
  <si>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</si>
  <si>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</si>
  <si>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</si>
  <si>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</si>
  <si>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</si>
  <si>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</si>
  <si>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</si>
  <si>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</si>
  <si>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</si>
  <si>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</si>
  <si>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</si>
  <si>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</si>
  <si>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</si>
  <si>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</si>
  <si>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</si>
  <si>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</si>
  <si>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</si>
  <si>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</si>
  <si>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</si>
  <si>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</si>
  <si>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</si>
  <si>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</si>
  <si>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</si>
  <si>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</si>
  <si>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</si>
  <si>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</si>
  <si>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</si>
  <si>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</si>
  <si>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</si>
  <si>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</si>
  <si>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</si>
  <si>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</si>
  <si>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</si>
  <si>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</si>
  <si>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</si>
  <si>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</si>
  <si>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</si>
  <si>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</si>
  <si>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</si>
  <si>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</si>
  <si>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</si>
  <si>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</si>
  <si>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</si>
  <si>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</si>
  <si>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</si>
  <si>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</si>
  <si>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</si>
  <si>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</si>
  <si>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</si>
  <si>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</si>
  <si>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</si>
  <si>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</si>
  <si>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</si>
  <si>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</si>
  <si>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</si>
  <si>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</si>
  <si>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</si>
  <si>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</si>
  <si>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</si>
  <si>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</si>
  <si>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</si>
  <si>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</si>
  <si>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</si>
  <si>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</si>
  <si>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</si>
  <si>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</si>
  <si>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</si>
  <si>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</si>
  <si>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</si>
  <si>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</si>
  <si>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</si>
  <si>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</si>
  <si>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</si>
  <si>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</si>
  <si>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</si>
  <si>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</si>
  <si>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</si>
  <si>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</si>
  <si>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</si>
  <si>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</si>
  <si>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</si>
  <si>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</si>
  <si>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</si>
  <si>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</si>
  <si>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</si>
  <si>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</si>
  <si>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</si>
  <si>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</si>
  <si>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</si>
  <si>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</si>
  <si>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</si>
  <si>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</si>
  <si>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</si>
  <si>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</si>
  <si>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</si>
  <si>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</si>
  <si>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</si>
  <si>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</si>
  <si>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</si>
  <si>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</si>
  <si>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</si>
  <si>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</si>
  <si>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</si>
  <si>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</si>
  <si>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</si>
  <si>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</si>
  <si>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</si>
  <si>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</si>
  <si>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</si>
  <si>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</si>
  <si>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</si>
  <si>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</si>
  <si>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</si>
  <si>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</si>
  <si>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</si>
  <si>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</si>
  <si>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</si>
  <si>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</si>
  <si>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</si>
  <si>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</si>
  <si>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</si>
  <si>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</si>
  <si>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</si>
  <si>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</si>
  <si>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</si>
  <si>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</si>
  <si>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</si>
  <si>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</si>
  <si>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</si>
  <si>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</si>
  <si>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</si>
  <si>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</si>
  <si>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</si>
  <si>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</si>
  <si>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</si>
  <si>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</si>
  <si>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</si>
  <si>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</si>
  <si>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</si>
  <si>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</si>
  <si>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</si>
  <si>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</si>
  <si>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</si>
  <si>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</si>
  <si>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</si>
  <si>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</si>
  <si>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</si>
  <si>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</si>
  <si>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</si>
  <si>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</si>
  <si>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</si>
  <si>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</si>
  <si>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</si>
  <si>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</si>
  <si>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</si>
  <si>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</si>
  <si>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</si>
  <si>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</si>
  <si>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</si>
  <si>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</si>
  <si>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</si>
  <si>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</si>
  <si>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</si>
  <si>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</si>
  <si>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</si>
  <si>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</si>
  <si>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</si>
  <si>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</si>
  <si>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</si>
  <si>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</si>
  <si>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</si>
  <si>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</si>
  <si>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</si>
  <si>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</si>
  <si>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</si>
  <si>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</si>
  <si>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</si>
  <si>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</si>
  <si>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</si>
  <si>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</si>
  <si>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</si>
  <si>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</si>
  <si>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</si>
  <si>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</si>
  <si>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</si>
  <si>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</si>
  <si>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</si>
  <si>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</si>
  <si>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</si>
  <si>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</si>
  <si>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</si>
  <si>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</si>
  <si>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</si>
  <si>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</si>
  <si>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</si>
  <si>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</si>
  <si>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</si>
  <si>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</si>
  <si>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</si>
  <si>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</si>
  <si>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</si>
  <si>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</si>
  <si>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</si>
  <si>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</si>
  <si>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</si>
  <si>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</si>
  <si>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</si>
  <si>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</si>
  <si>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</si>
  <si>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</si>
  <si>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</si>
  <si>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</si>
  <si>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</si>
  <si>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</si>
  <si>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</si>
  <si>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</si>
  <si>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</si>
  <si>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</si>
  <si>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</si>
  <si>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</si>
  <si>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</si>
  <si>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</si>
  <si>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</si>
  <si>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</si>
  <si>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</si>
  <si>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</si>
  <si>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</si>
  <si>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</si>
  <si>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</si>
  <si>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</si>
  <si>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</si>
  <si>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</si>
  <si>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</si>
  <si>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</si>
  <si>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</si>
  <si>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</si>
  <si>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</si>
  <si>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</si>
  <si>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</si>
  <si>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</si>
  <si>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</si>
  <si>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</si>
  <si>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</si>
  <si>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</si>
  <si>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</si>
  <si>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</si>
  <si>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</si>
  <si>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</si>
  <si>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</si>
  <si>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</si>
  <si>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</si>
  <si>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</si>
  <si>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</si>
  <si>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</si>
  <si>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</si>
  <si>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</si>
  <si>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</si>
  <si>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</si>
  <si>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</si>
  <si>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</si>
  <si>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</si>
  <si>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</si>
  <si>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</si>
  <si>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</si>
  <si>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</si>
  <si>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</si>
  <si>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</si>
  <si>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</si>
  <si>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</si>
  <si>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</si>
  <si>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</si>
  <si>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</si>
  <si>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</si>
  <si>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</si>
  <si>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</si>
  <si>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</si>
  <si>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</si>
  <si>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</si>
  <si>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</si>
  <si>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</si>
  <si>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</si>
  <si>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</si>
  <si>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</si>
  <si>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</si>
  <si>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</si>
  <si>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</si>
  <si>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</si>
  <si>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</si>
  <si>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</si>
  <si>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</si>
  <si>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</si>
  <si>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</si>
  <si>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</si>
  <si>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</si>
  <si>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</si>
  <si>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</si>
  <si>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</si>
  <si>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</si>
  <si>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</si>
  <si>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</si>
  <si>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</si>
  <si>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</si>
  <si>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</si>
  <si>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</si>
  <si>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</si>
  <si>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</si>
  <si>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</si>
  <si>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</si>
  <si>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</si>
  <si>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</si>
  <si>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</si>
  <si>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</si>
  <si>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</si>
  <si>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</si>
  <si>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</si>
  <si>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</si>
  <si>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</si>
  <si>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</si>
  <si>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</si>
  <si>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</si>
  <si>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</si>
  <si>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</si>
  <si>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</si>
  <si>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</si>
  <si>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</si>
  <si>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</si>
  <si>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</si>
  <si>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</si>
  <si>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</si>
  <si>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</si>
  <si>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</si>
  <si>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</si>
  <si>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</si>
  <si>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</si>
  <si>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</si>
  <si>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</si>
  <si>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</si>
  <si>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</si>
  <si>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</si>
  <si>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</si>
  <si>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</si>
  <si>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</si>
  <si>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</si>
  <si>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</si>
  <si>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</si>
  <si>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</si>
  <si>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</si>
  <si>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</si>
  <si>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</si>
  <si>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</si>
  <si>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</si>
  <si>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</si>
  <si>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</si>
  <si>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</si>
  <si>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</si>
  <si>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</si>
  <si>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</si>
  <si>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</si>
  <si>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</si>
  <si>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</si>
  <si>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</si>
  <si>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</si>
  <si>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</si>
  <si>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</si>
  <si>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</si>
  <si>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</si>
  <si>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</si>
  <si>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</si>
  <si>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</si>
  <si>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</si>
  <si>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</si>
  <si>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</si>
  <si>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</si>
  <si>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</si>
  <si>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</si>
  <si>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</si>
  <si>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</si>
  <si>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</si>
  <si>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</si>
  <si>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</si>
  <si>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</si>
  <si>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</si>
  <si>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</si>
  <si>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</si>
  <si>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</si>
  <si>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</si>
  <si>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</si>
  <si>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</si>
  <si>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</si>
  <si>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</si>
  <si>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</si>
  <si>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</si>
  <si>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</si>
  <si>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</si>
  <si>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</si>
  <si>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</si>
  <si>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</si>
  <si>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</si>
  <si>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</si>
  <si>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</si>
  <si>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</si>
  <si>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</si>
  <si>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</si>
  <si>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</si>
  <si>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</si>
  <si>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</si>
  <si>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</si>
  <si>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</si>
  <si>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</si>
  <si>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</si>
  <si>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</si>
  <si>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</si>
  <si>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</si>
  <si>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</si>
  <si>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</si>
  <si>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</si>
  <si>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</si>
  <si>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</si>
  <si>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</si>
  <si>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</si>
  <si>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</si>
  <si>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</si>
  <si>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</si>
  <si>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</si>
  <si>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</si>
  <si>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</si>
  <si>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</si>
  <si>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</si>
  <si>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</si>
  <si>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</si>
  <si>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</si>
  <si>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</si>
  <si>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</si>
  <si>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</si>
  <si>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</si>
  <si>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</si>
  <si>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</si>
  <si>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</si>
  <si>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</si>
  <si>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</si>
  <si>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</si>
  <si>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</si>
  <si>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</si>
  <si>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</si>
  <si>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</si>
  <si>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</si>
  <si>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</si>
  <si>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</si>
  <si>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</si>
  <si>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</si>
  <si>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</si>
  <si>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</si>
  <si>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</si>
  <si>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</si>
  <si>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</si>
  <si>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</si>
  <si>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</si>
  <si>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</si>
  <si>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</si>
  <si>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</si>
  <si>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</si>
  <si>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</si>
  <si>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</si>
  <si>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</si>
  <si>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</si>
  <si>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</si>
  <si>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</si>
  <si>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</si>
  <si>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</si>
  <si>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</si>
  <si>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</si>
  <si>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</si>
  <si>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</si>
  <si>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</si>
  <si>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</si>
  <si>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</si>
  <si>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</si>
  <si>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</si>
  <si>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</si>
  <si>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</si>
  <si>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</si>
  <si>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</si>
  <si>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</si>
  <si>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</si>
  <si>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</si>
  <si>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</si>
  <si>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</si>
  <si>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</si>
  <si>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</si>
  <si>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</si>
  <si>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</si>
  <si>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</si>
  <si>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</si>
  <si>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</si>
  <si>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</si>
  <si>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</si>
  <si>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</si>
  <si>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</si>
  <si>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</si>
  <si>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</si>
  <si>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</si>
  <si>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</si>
  <si>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</si>
  <si>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</si>
  <si>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</si>
  <si>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</si>
  <si>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</si>
  <si>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</si>
  <si>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</si>
  <si>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</si>
  <si>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</si>
  <si>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</si>
  <si>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</si>
  <si>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</si>
  <si>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</si>
  <si>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</si>
  <si>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</si>
  <si>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</si>
  <si>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</si>
  <si>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</si>
  <si>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</si>
  <si>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</si>
  <si>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</si>
  <si>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</si>
  <si>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</si>
  <si>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</si>
  <si>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</si>
  <si>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</si>
  <si>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</si>
  <si>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</si>
  <si>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</si>
  <si>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</si>
  <si>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</si>
  <si>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</si>
  <si>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</si>
  <si>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</si>
  <si>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</si>
  <si>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</si>
  <si>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</si>
  <si>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</si>
  <si>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</si>
  <si>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</si>
  <si>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</si>
  <si>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</si>
  <si>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</si>
  <si>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</si>
  <si>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</si>
  <si>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</si>
  <si>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</si>
  <si>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</si>
  <si>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</si>
  <si>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</si>
  <si>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</si>
  <si>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</si>
  <si>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</si>
  <si>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</si>
  <si>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</si>
  <si>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</si>
  <si>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</si>
  <si>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</si>
  <si>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</si>
  <si>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</si>
  <si>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</si>
  <si>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</si>
  <si>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</si>
  <si>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</si>
  <si>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</si>
  <si>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</si>
  <si>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</si>
  <si>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</si>
  <si>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</si>
  <si>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</si>
  <si>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</si>
  <si>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</si>
  <si>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</si>
  <si>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</si>
  <si>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</si>
  <si>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</si>
  <si>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</si>
  <si>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</si>
  <si>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</si>
  <si>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</si>
  <si>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</si>
  <si>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</si>
  <si>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</si>
  <si>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</si>
  <si>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</si>
  <si>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</si>
  <si>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</si>
  <si>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</si>
  <si>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</si>
  <si>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</si>
  <si>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</si>
  <si>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</si>
  <si>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</si>
  <si>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</si>
  <si>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</si>
  <si>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</si>
  <si>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</si>
  <si>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</si>
  <si>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</si>
  <si>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</si>
  <si>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</si>
  <si>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</si>
  <si>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</si>
  <si>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</si>
  <si>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</si>
  <si>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</si>
  <si>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</si>
  <si>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</si>
  <si>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</si>
  <si>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</si>
  <si>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</si>
  <si>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</si>
  <si>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</si>
  <si>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</si>
  <si>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</si>
  <si>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</si>
  <si>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</si>
  <si>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</si>
  <si>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</si>
  <si>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</si>
  <si>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</si>
  <si>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</si>
  <si>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</si>
  <si>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</si>
  <si>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</si>
  <si>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</si>
  <si>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</si>
  <si>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</si>
  <si>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</si>
  <si>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</si>
  <si>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</si>
  <si>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</si>
  <si>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</si>
  <si>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</si>
  <si>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</si>
  <si>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</si>
  <si>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</si>
  <si>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</si>
  <si>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</si>
  <si>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</si>
  <si>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</si>
  <si>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</si>
  <si>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</si>
  <si>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</si>
  <si>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</si>
  <si>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</si>
  <si>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</si>
  <si>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</si>
  <si>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</si>
  <si>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</si>
  <si>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</si>
  <si>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</si>
  <si>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</si>
  <si>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</si>
  <si>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</si>
  <si>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</si>
  <si>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</si>
  <si>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</si>
  <si>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</si>
  <si>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</si>
  <si>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</si>
  <si>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</si>
  <si>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</si>
  <si>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</si>
  <si>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</si>
  <si>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</si>
  <si>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</si>
  <si>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</si>
  <si>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</si>
  <si>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</si>
  <si>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</si>
  <si>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</si>
  <si>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</si>
  <si>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</si>
  <si>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</si>
  <si>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</si>
  <si>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</si>
  <si>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</si>
  <si>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</si>
  <si>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</si>
  <si>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</si>
  <si>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</si>
  <si>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</si>
  <si>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</si>
  <si>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</si>
  <si>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</si>
  <si>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</si>
  <si>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</si>
  <si>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</si>
  <si>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</si>
  <si>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</si>
  <si>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</si>
  <si>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</si>
  <si>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</si>
  <si>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</si>
  <si>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</si>
  <si>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</si>
  <si>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</si>
  <si>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</si>
  <si>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</si>
  <si>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</si>
  <si>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</si>
  <si>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</si>
  <si>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</si>
  <si>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</si>
  <si>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</si>
  <si>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</si>
  <si>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</si>
  <si>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</si>
  <si>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</si>
  <si>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</si>
  <si>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</si>
  <si>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</si>
  <si>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</si>
  <si>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</si>
  <si>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</si>
  <si>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</si>
  <si>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</si>
  <si>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</si>
  <si>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</si>
  <si>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</si>
  <si>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</si>
  <si>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</si>
  <si>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</si>
  <si>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</si>
  <si>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</si>
  <si>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</si>
  <si>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</si>
  <si>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</si>
  <si>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</si>
  <si>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</si>
  <si>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</si>
  <si>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</si>
  <si>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</si>
  <si>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</si>
  <si>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</si>
  <si>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</si>
  <si>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</si>
  <si>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</si>
  <si>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</si>
  <si>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</si>
  <si>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</si>
  <si>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</si>
  <si>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</si>
  <si>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</si>
  <si>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</si>
  <si>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</si>
  <si>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</si>
  <si>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</si>
  <si>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</si>
  <si>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</si>
  <si>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</si>
  <si>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</si>
  <si>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</si>
  <si>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</si>
  <si>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</si>
  <si>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</si>
  <si>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</si>
  <si>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</si>
  <si>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</si>
  <si>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</si>
  <si>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</si>
  <si>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</si>
  <si>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</si>
  <si>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</si>
  <si>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</si>
  <si>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</si>
  <si>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</si>
  <si>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</si>
  <si>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</si>
  <si>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</si>
  <si>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</si>
  <si>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</si>
  <si>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</si>
  <si>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</si>
  <si>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</si>
  <si>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</si>
  <si>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</si>
  <si>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</si>
  <si>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</si>
  <si>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</si>
  <si>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</si>
  <si>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</si>
  <si>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</si>
  <si>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</si>
  <si>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</si>
  <si>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</si>
  <si>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</si>
  <si>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</si>
  <si>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</si>
  <si>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</si>
  <si>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</si>
  <si>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</si>
  <si>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</si>
  <si>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</si>
  <si>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</si>
  <si>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</si>
  <si>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</si>
  <si>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</si>
  <si>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</si>
  <si>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</si>
  <si>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</si>
  <si>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</si>
  <si>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</si>
  <si>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</si>
  <si>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</si>
  <si>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</si>
  <si>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</si>
  <si>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</si>
  <si>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</si>
  <si>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</si>
  <si>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</si>
  <si>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</si>
  <si>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</si>
  <si>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</si>
  <si>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</si>
  <si>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</si>
  <si>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</si>
  <si>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</si>
  <si>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</si>
  <si>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</si>
  <si>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</si>
  <si>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</si>
  <si>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</si>
  <si>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</si>
  <si>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</si>
  <si>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</si>
  <si>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</si>
  <si>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</si>
  <si>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</si>
  <si>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</si>
  <si>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</si>
  <si>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</si>
  <si>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</si>
  <si>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</si>
  <si>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</si>
  <si>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</si>
  <si>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</si>
  <si>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</si>
  <si>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</si>
  <si>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</si>
  <si>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</si>
  <si>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</si>
  <si>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</si>
  <si>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</si>
  <si>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</si>
  <si>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</si>
  <si>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</si>
  <si>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</si>
  <si>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</si>
  <si>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</si>
  <si>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</si>
  <si>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</si>
  <si>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</si>
  <si>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</si>
  <si>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</si>
  <si>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</si>
  <si>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</si>
  <si>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</si>
  <si>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</si>
  <si>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</si>
  <si>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</si>
  <si>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</si>
  <si>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</si>
  <si>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</si>
  <si>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</si>
  <si>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</si>
  <si>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</si>
  <si>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</si>
  <si>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</si>
  <si>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</si>
  <si>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</si>
  <si>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</si>
  <si>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</si>
  <si>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</si>
  <si>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</si>
  <si>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</si>
  <si>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</si>
  <si>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</si>
  <si>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</si>
  <si>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</si>
  <si>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</si>
  <si>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</si>
  <si>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</si>
  <si>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</si>
  <si>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</si>
  <si>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</si>
  <si>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</si>
  <si>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</si>
  <si>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</si>
  <si>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</si>
  <si>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</si>
  <si>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</si>
  <si>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</si>
  <si>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</si>
  <si>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</si>
  <si>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</si>
  <si>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</si>
  <si>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</si>
  <si>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</si>
  <si>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</si>
  <si>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</si>
  <si>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</si>
  <si>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</si>
  <si>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</si>
  <si>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</si>
  <si>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</si>
  <si>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</si>
  <si>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</si>
  <si>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</si>
  <si>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</si>
  <si>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</si>
  <si>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</si>
  <si>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</si>
  <si>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</si>
  <si>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</si>
  <si>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</si>
  <si>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</si>
  <si>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</si>
  <si>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</si>
  <si>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</si>
  <si>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</si>
  <si>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</si>
  <si>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</si>
  <si>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</si>
  <si>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</si>
  <si>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</si>
  <si>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</si>
  <si>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</si>
  <si>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</si>
  <si>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</si>
  <si>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</si>
  <si>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</si>
  <si>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</si>
  <si>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</si>
  <si>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</si>
  <si>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</si>
  <si>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</si>
  <si>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</si>
  <si>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</si>
  <si>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</si>
  <si>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</si>
  <si>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</si>
  <si>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</si>
  <si>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</si>
  <si>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</si>
  <si>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</si>
  <si>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</si>
  <si>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</si>
  <si>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</si>
  <si>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</si>
  <si>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</si>
  <si>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</si>
  <si>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</si>
  <si>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</si>
  <si>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</si>
  <si>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</si>
  <si>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</si>
  <si>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</si>
  <si>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</si>
  <si>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</si>
  <si>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</si>
  <si>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</si>
  <si>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</si>
  <si>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</si>
  <si>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</si>
  <si>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</si>
  <si>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</si>
  <si>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</si>
  <si>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</si>
  <si>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</si>
  <si>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</si>
  <si>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</si>
  <si>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</si>
  <si>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</si>
  <si>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</si>
  <si>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</si>
  <si>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</si>
  <si>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</si>
  <si>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</si>
  <si>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</si>
  <si>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</si>
  <si>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</si>
  <si>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</si>
  <si>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</si>
  <si>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</si>
  <si>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</si>
  <si>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</si>
  <si>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</si>
  <si>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</si>
  <si>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</si>
  <si>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</si>
  <si>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</si>
  <si>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</si>
  <si>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</si>
  <si>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</si>
  <si>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</si>
  <si>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</si>
  <si>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</si>
  <si>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</si>
  <si>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</si>
  <si>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</si>
  <si>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</si>
  <si>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</si>
  <si>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</si>
  <si>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</si>
  <si>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</si>
  <si>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</si>
  <si>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</si>
  <si>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</si>
  <si>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</si>
  <si>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</si>
  <si>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</si>
  <si>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</si>
  <si>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</si>
  <si>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</si>
  <si>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</si>
  <si>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</si>
  <si>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</si>
  <si>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</si>
  <si>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</si>
  <si>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</si>
  <si>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</si>
  <si>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</si>
  <si>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</si>
  <si>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</si>
  <si>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</si>
  <si>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</si>
  <si>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</si>
  <si>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</si>
  <si>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</si>
  <si>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</si>
  <si>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</si>
  <si>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</si>
  <si>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</si>
  <si>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</si>
  <si>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</si>
  <si>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</si>
  <si>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</si>
  <si>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</si>
  <si>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</si>
  <si>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</si>
  <si>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</si>
  <si>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</si>
  <si>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</si>
  <si>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</si>
  <si>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</si>
  <si>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</si>
  <si>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</si>
  <si>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</si>
  <si>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</si>
  <si>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</si>
  <si>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</si>
  <si>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</si>
  <si>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</si>
  <si>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</si>
  <si>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</si>
  <si>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</si>
  <si>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</si>
  <si>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</si>
  <si>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</si>
  <si>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</si>
  <si>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</si>
  <si>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</si>
  <si>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</si>
  <si>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</si>
  <si>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</si>
  <si>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</si>
  <si>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</si>
  <si>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</si>
  <si>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</si>
  <si>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</si>
  <si>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</si>
  <si>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</si>
  <si>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</si>
  <si>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</si>
  <si>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</si>
  <si>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</si>
  <si>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</si>
  <si>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</si>
  <si>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</si>
  <si>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</si>
  <si>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</si>
  <si>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</si>
  <si>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</si>
  <si>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</si>
  <si>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</si>
  <si>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</si>
  <si>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</si>
  <si>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</si>
  <si>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</si>
  <si>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</si>
  <si>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</si>
  <si>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</si>
  <si>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</si>
  <si>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</si>
  <si>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</si>
  <si>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</si>
  <si>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</si>
  <si>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</si>
  <si>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</si>
  <si>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</si>
  <si>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</si>
  <si>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</si>
  <si>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</si>
  <si>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</si>
  <si>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</si>
  <si>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</si>
  <si>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</si>
  <si>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</si>
  <si>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</si>
  <si>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</si>
  <si>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</si>
  <si>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</si>
  <si>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</si>
  <si>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</si>
  <si>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</si>
  <si>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</si>
  <si>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</si>
  <si>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</si>
  <si>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</si>
  <si>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</si>
  <si>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</si>
  <si>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</si>
  <si>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</si>
  <si>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</si>
  <si>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</si>
  <si>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</si>
  <si>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</si>
  <si>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</si>
  <si>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</si>
  <si>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</si>
  <si>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</si>
  <si>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</si>
  <si>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</si>
  <si>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</si>
  <si>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</si>
  <si>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</si>
  <si>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</si>
  <si>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</si>
  <si>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</si>
  <si>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</si>
  <si>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</si>
  <si>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</si>
  <si>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</si>
  <si>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</si>
  <si>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</si>
  <si>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</si>
  <si>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</si>
  <si>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</si>
  <si>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</si>
  <si>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</si>
  <si>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</si>
  <si>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</si>
  <si>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</si>
  <si>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</si>
  <si>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</si>
  <si>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</si>
  <si>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</si>
  <si>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</si>
  <si>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</si>
  <si>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</si>
  <si>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</si>
  <si>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</si>
  <si>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</si>
  <si>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</si>
  <si>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</si>
  <si>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</si>
  <si>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</si>
  <si>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</si>
  <si>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</si>
  <si>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</si>
  <si>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</si>
  <si>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</si>
  <si>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</si>
  <si>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</si>
  <si>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</si>
  <si>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</si>
  <si>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</si>
  <si>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</si>
  <si>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</si>
  <si>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</si>
  <si>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</si>
  <si>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</si>
  <si>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</si>
  <si>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</si>
  <si>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</si>
  <si>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</si>
  <si>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</si>
  <si>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</si>
  <si>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</si>
  <si>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</si>
  <si>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</si>
  <si>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</si>
  <si>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</si>
  <si>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</si>
  <si>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</si>
  <si>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</si>
  <si>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</si>
  <si>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</si>
  <si>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</si>
  <si>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</si>
  <si>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</si>
  <si>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</si>
  <si>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</si>
  <si>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</si>
  <si>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</si>
  <si>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</si>
  <si>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</si>
  <si>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</si>
  <si>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</si>
  <si>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</si>
  <si>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</si>
  <si>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</si>
  <si>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</si>
  <si>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</si>
  <si>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</si>
  <si>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</si>
  <si>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</si>
  <si>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</si>
  <si>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</si>
  <si>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</si>
  <si>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</si>
  <si>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</si>
  <si>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</si>
  <si>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</si>
  <si>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</si>
  <si>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</si>
  <si>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</si>
  <si>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</si>
  <si>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</si>
  <si>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</si>
  <si>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</si>
  <si>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</si>
  <si>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</si>
  <si>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</si>
  <si>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</si>
  <si>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</si>
  <si>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</si>
  <si>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</si>
  <si>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</si>
  <si>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</si>
  <si>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</si>
  <si>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</si>
  <si>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</si>
  <si>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</si>
  <si>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</si>
  <si>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</si>
  <si>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</si>
  <si>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</si>
  <si>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</si>
  <si>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</si>
  <si>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</si>
  <si>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</si>
  <si>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</si>
  <si>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</si>
  <si>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</si>
  <si>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</si>
  <si>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</si>
  <si>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</si>
  <si>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</si>
  <si>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</si>
  <si>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</si>
  <si>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</si>
  <si>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</si>
  <si>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</si>
  <si>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</si>
  <si>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</si>
  <si>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</si>
  <si>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</si>
  <si>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</si>
  <si>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</si>
  <si>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</si>
  <si>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</si>
  <si>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</si>
  <si>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</si>
  <si>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</si>
  <si>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</si>
  <si>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</si>
  <si>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</si>
  <si>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</si>
  <si>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</si>
  <si>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</si>
  <si>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</si>
  <si>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</si>
  <si>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</si>
  <si>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</si>
  <si>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</si>
  <si>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</si>
  <si>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</si>
  <si>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</si>
  <si>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</si>
  <si>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</si>
  <si>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</si>
  <si>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</si>
  <si>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</si>
  <si>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</si>
  <si>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</si>
  <si>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</si>
  <si>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</si>
  <si>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</si>
  <si>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</si>
  <si>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</si>
  <si>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</si>
  <si>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</si>
  <si>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</si>
  <si>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</si>
  <si>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</si>
  <si>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</si>
  <si>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</si>
  <si>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</si>
  <si>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</si>
  <si>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</si>
  <si>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</si>
  <si>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</si>
  <si>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</si>
  <si>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</si>
  <si>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</si>
  <si>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</si>
  <si>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</si>
  <si>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</si>
  <si>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</si>
  <si>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</si>
  <si>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</si>
  <si>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</si>
  <si>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</si>
  <si>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</si>
  <si>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</si>
  <si>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</si>
  <si>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</si>
  <si>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</si>
  <si>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</si>
  <si>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</si>
  <si>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</si>
  <si>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</si>
  <si>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</si>
  <si>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</si>
  <si>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</si>
  <si>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</si>
  <si>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</si>
  <si>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</si>
  <si>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</si>
  <si>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</si>
  <si>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</si>
  <si>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</si>
  <si>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</si>
  <si>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</si>
  <si>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</si>
  <si>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</si>
  <si>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</si>
  <si>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</si>
  <si>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</si>
  <si>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</si>
  <si>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</si>
  <si>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</si>
  <si>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</si>
  <si>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</si>
  <si>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</si>
  <si>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</si>
  <si>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</si>
  <si>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</si>
  <si>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</si>
  <si>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</si>
  <si>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</si>
  <si>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</si>
  <si>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</si>
  <si>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</si>
  <si>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</si>
  <si>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</si>
  <si>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</si>
  <si>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</si>
  <si>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</si>
  <si>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</si>
  <si>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</si>
  <si>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</si>
  <si>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</si>
  <si>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</si>
  <si>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</si>
  <si>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</si>
  <si>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</si>
  <si>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</si>
  <si>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</si>
  <si>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</si>
  <si>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</si>
  <si>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</si>
  <si>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</si>
  <si>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</si>
  <si>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</si>
  <si>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</si>
  <si>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</si>
  <si>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</si>
  <si>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</si>
  <si>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</si>
  <si>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</si>
  <si>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</si>
  <si>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</si>
  <si>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</si>
  <si>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</si>
  <si>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</si>
  <si>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</si>
  <si>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</si>
  <si>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</si>
  <si>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</si>
  <si>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</si>
  <si>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</si>
  <si>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</si>
  <si>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</si>
  <si>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</si>
  <si>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</si>
  <si>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</si>
  <si>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</si>
  <si>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</si>
  <si>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</si>
  <si>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</si>
  <si>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</si>
  <si>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</si>
  <si>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</si>
  <si>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</si>
  <si>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</si>
  <si>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</si>
  <si>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</si>
  <si>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</si>
  <si>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</si>
  <si>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</si>
  <si>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</si>
  <si>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</si>
  <si>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</si>
  <si>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</si>
  <si>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</si>
  <si>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</si>
  <si>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</si>
  <si>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</si>
  <si>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</si>
  <si>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</si>
  <si>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</si>
  <si>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</si>
  <si>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</si>
  <si>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</si>
  <si>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</si>
  <si>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</si>
  <si>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</si>
  <si>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</si>
  <si>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</si>
  <si>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</si>
  <si>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</si>
  <si>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</si>
  <si>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</si>
  <si>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</si>
  <si>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</si>
  <si>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</si>
  <si>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</si>
  <si>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</si>
  <si>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</si>
  <si>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</si>
  <si>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</si>
  <si>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</si>
  <si>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</si>
  <si>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</si>
  <si>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</si>
  <si>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</si>
  <si>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</si>
  <si>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</si>
  <si>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</si>
  <si>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</si>
  <si>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</si>
  <si>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</si>
  <si>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</si>
  <si>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</si>
  <si>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</si>
  <si>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</si>
  <si>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</si>
  <si>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</si>
  <si>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</si>
  <si>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</si>
  <si>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</si>
  <si>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</si>
  <si>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</si>
  <si>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</si>
  <si>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</si>
  <si>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</si>
  <si>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</si>
  <si>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</si>
  <si>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</si>
  <si>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</si>
  <si>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</si>
  <si>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</si>
  <si>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</si>
  <si>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</si>
  <si>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</si>
  <si>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</si>
  <si>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</si>
  <si>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</si>
  <si>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</si>
  <si>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</si>
  <si>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</si>
  <si>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</si>
  <si>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</si>
  <si>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</si>
  <si>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</si>
  <si>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</si>
  <si>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</si>
  <si>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</si>
  <si>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</si>
  <si>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</si>
  <si>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</si>
  <si>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</si>
  <si>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</si>
  <si>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</si>
  <si>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</si>
  <si>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</si>
  <si>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</si>
  <si>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</si>
  <si>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</si>
  <si>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</si>
  <si>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</si>
  <si>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</si>
  <si>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</si>
  <si>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</si>
  <si>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</si>
  <si>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</si>
  <si>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</si>
  <si>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</si>
  <si>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</si>
  <si>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</si>
  <si>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</si>
  <si>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</si>
  <si>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</si>
  <si>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</si>
  <si>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</si>
  <si>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</si>
  <si>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</si>
  <si>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</si>
  <si>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</si>
  <si>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</si>
  <si>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</si>
  <si>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</si>
  <si>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</si>
  <si>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</si>
  <si>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</si>
  <si>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</si>
  <si>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</si>
  <si>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</si>
  <si>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</si>
  <si>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</si>
  <si>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</si>
  <si>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</si>
  <si>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</si>
  <si>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</si>
  <si>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</si>
  <si>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</si>
  <si>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</si>
  <si>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</si>
  <si>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</si>
  <si>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</si>
  <si>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</si>
  <si>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</si>
  <si>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</si>
  <si>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</si>
  <si>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</si>
  <si>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</si>
  <si>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</si>
  <si>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</si>
  <si>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</si>
  <si>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</si>
  <si>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</si>
  <si>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</si>
  <si>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</si>
  <si>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</si>
  <si>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</si>
  <si>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</si>
  <si>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</si>
  <si>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</si>
  <si>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</si>
  <si>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</si>
  <si>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</si>
  <si>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</si>
  <si>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</si>
  <si>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</si>
  <si>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</si>
  <si>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</si>
  <si>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</si>
  <si>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</si>
  <si>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</si>
  <si>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</si>
  <si>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</si>
  <si>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</si>
  <si>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</si>
  <si>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</si>
  <si>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</si>
  <si>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</si>
  <si>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</si>
  <si>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</si>
  <si>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</si>
  <si>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</si>
  <si>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</si>
  <si>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</si>
  <si>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</si>
  <si>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</si>
  <si>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</si>
  <si>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</si>
  <si>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</si>
  <si>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</si>
  <si>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</si>
  <si>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</si>
  <si>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</si>
  <si>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</si>
  <si>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</si>
  <si>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</si>
  <si>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</si>
  <si>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</si>
  <si>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</si>
  <si>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</si>
  <si>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</si>
  <si>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</si>
  <si>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</si>
  <si>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</si>
  <si>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</si>
  <si>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</si>
  <si>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</si>
  <si>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</si>
  <si>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</si>
  <si>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</si>
  <si>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</si>
  <si>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</si>
  <si>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</si>
  <si>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</si>
  <si>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</si>
  <si>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</si>
  <si>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</si>
  <si>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</si>
  <si>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</si>
  <si>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</si>
  <si>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</si>
  <si>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</si>
  <si>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</si>
  <si>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</si>
  <si>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</si>
  <si>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</si>
  <si>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</si>
  <si>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</si>
  <si>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</si>
  <si>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</si>
  <si>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</si>
  <si>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</si>
  <si>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</si>
  <si>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</si>
  <si>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</si>
  <si>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</si>
  <si>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</si>
  <si>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</si>
  <si>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</si>
  <si>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</si>
  <si>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</si>
  <si>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</si>
  <si>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</si>
  <si>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</si>
  <si>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</si>
  <si>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</si>
  <si>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</si>
  <si>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</si>
  <si>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</si>
  <si>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</si>
  <si>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</si>
  <si>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</si>
  <si>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</si>
  <si>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</si>
  <si>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</si>
  <si>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</si>
  <si>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</si>
  <si>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</si>
  <si>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</si>
  <si>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</si>
  <si>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</si>
  <si>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</si>
  <si>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</si>
  <si>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</si>
  <si>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</si>
  <si>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</si>
  <si>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</si>
  <si>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</si>
  <si>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</si>
  <si>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</si>
  <si>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</si>
  <si>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</si>
  <si>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</si>
  <si>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</si>
  <si>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</si>
  <si>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</si>
  <si>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</si>
  <si>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</si>
  <si>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</si>
  <si>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</si>
  <si>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</si>
  <si>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</si>
  <si>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</si>
  <si>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</si>
  <si>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</si>
  <si>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</si>
  <si>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</si>
  <si>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</si>
  <si>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</si>
  <si>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</si>
  <si>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</si>
  <si>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</si>
  <si>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</si>
  <si>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</si>
  <si>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</si>
  <si>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</si>
  <si>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</si>
  <si>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</si>
  <si>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</si>
  <si>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</si>
  <si>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</si>
  <si>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</si>
  <si>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</si>
  <si>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</si>
  <si>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</si>
  <si>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</si>
  <si>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</si>
  <si>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</si>
  <si>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</si>
  <si>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</si>
  <si>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</si>
  <si>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</si>
  <si>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</si>
  <si>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</si>
  <si>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</si>
  <si>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</si>
  <si>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</si>
  <si>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</si>
  <si>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</si>
  <si>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</si>
  <si>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</si>
  <si>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</si>
  <si>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</si>
  <si>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</si>
  <si>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</si>
  <si>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</si>
  <si>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</si>
  <si>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</si>
  <si>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</si>
  <si>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</si>
  <si>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</si>
  <si>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</si>
  <si>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</si>
  <si>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</si>
  <si>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</si>
  <si>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</si>
  <si>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</si>
  <si>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</si>
  <si>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</si>
  <si>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</si>
  <si>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</si>
  <si>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</si>
  <si>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</si>
  <si>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</si>
  <si>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</si>
  <si>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</si>
  <si>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</si>
  <si>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</si>
  <si>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</si>
  <si>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</si>
  <si>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</si>
  <si>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</si>
  <si>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</si>
  <si>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</si>
  <si>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</si>
  <si>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</si>
  <si>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</si>
  <si>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</si>
  <si>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</si>
  <si>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</si>
  <si>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</si>
  <si>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</si>
  <si>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</si>
  <si>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</si>
  <si>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</si>
  <si>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</si>
  <si>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</si>
  <si>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</si>
  <si>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</si>
  <si>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</si>
  <si>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</si>
  <si>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</si>
  <si>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</si>
  <si>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</si>
  <si>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</si>
  <si>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</si>
  <si>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</si>
  <si>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</si>
  <si>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</si>
  <si>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</si>
  <si>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</si>
  <si>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</si>
  <si>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</si>
  <si>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</si>
  <si>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</si>
  <si>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</si>
  <si>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</si>
  <si>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</si>
  <si>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</si>
  <si>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</si>
  <si>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</si>
  <si>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</si>
  <si>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</si>
  <si>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</si>
  <si>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</si>
  <si>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</si>
  <si>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</si>
  <si>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</si>
  <si>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</si>
  <si>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</si>
  <si>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</si>
  <si>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</si>
  <si>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</si>
  <si>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</si>
  <si>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</si>
  <si>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</si>
  <si>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</si>
  <si>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</si>
  <si>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</si>
  <si>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</si>
  <si>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</si>
  <si>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</si>
  <si>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</si>
  <si>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</si>
  <si>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</si>
  <si>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</si>
  <si>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</si>
  <si>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</si>
  <si>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</si>
  <si>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</si>
  <si>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</si>
  <si>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</si>
  <si>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</si>
  <si>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</si>
  <si>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</si>
  <si>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</si>
  <si>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</si>
  <si>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</si>
  <si>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</si>
  <si>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</si>
  <si>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</si>
  <si>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</si>
  <si>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</si>
  <si>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</si>
  <si>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</si>
  <si>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</si>
  <si>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</si>
  <si>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</si>
  <si>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</si>
  <si>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</si>
  <si>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</si>
  <si>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</si>
  <si>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</si>
  <si>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</si>
  <si>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</si>
  <si>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</si>
  <si>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</si>
  <si>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</si>
  <si>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</si>
  <si>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</si>
  <si>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</si>
  <si>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</si>
  <si>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</si>
  <si>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</si>
  <si>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</si>
  <si>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</si>
  <si>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</si>
  <si>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</si>
  <si>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</si>
  <si>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</si>
  <si>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</si>
  <si>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</si>
  <si>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</si>
  <si>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</si>
  <si>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</si>
  <si>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</si>
  <si>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</si>
  <si>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</si>
  <si>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</si>
  <si>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</si>
  <si>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</si>
  <si>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</si>
  <si>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</si>
  <si>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</si>
  <si>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</si>
  <si>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</si>
  <si>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</si>
  <si>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</si>
  <si>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</si>
  <si>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</si>
  <si>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</si>
  <si>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</si>
  <si>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</si>
  <si>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</si>
  <si>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</si>
  <si>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</si>
  <si>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</si>
  <si>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</si>
  <si>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</si>
  <si>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</si>
  <si>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</si>
  <si>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</si>
  <si>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</si>
  <si>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</si>
  <si>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</si>
  <si>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</si>
  <si>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</si>
  <si>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</si>
  <si>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</si>
  <si>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</si>
  <si>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</si>
  <si>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</si>
  <si>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</si>
  <si>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</si>
  <si>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</si>
  <si>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</si>
  <si>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</si>
  <si>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</si>
  <si>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</si>
  <si>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</si>
  <si>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</si>
  <si>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</si>
  <si>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</si>
  <si>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</si>
  <si>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</si>
  <si>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</si>
  <si>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</si>
  <si>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</si>
  <si>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</si>
  <si>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</si>
  <si>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</si>
  <si>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</si>
  <si>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</si>
  <si>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</si>
  <si>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</si>
  <si>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</si>
  <si>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</si>
  <si>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</si>
  <si>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</si>
  <si>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</si>
  <si>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</si>
  <si>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</si>
  <si>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</si>
  <si>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</si>
  <si>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</si>
  <si>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</si>
  <si>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</si>
  <si>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</si>
  <si>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</si>
  <si>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</si>
  <si>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</si>
  <si>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</si>
  <si>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</si>
  <si>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</si>
  <si>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</si>
  <si>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</si>
  <si>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</si>
  <si>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</si>
  <si>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</si>
  <si>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</si>
  <si>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</si>
  <si>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</si>
  <si>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</si>
  <si>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</si>
  <si>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</si>
  <si>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</si>
  <si>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</si>
  <si>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</si>
  <si>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</si>
  <si>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</si>
  <si>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</si>
  <si>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</si>
  <si>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</si>
  <si>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</si>
  <si>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</si>
  <si>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</si>
  <si>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</si>
  <si>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</si>
  <si>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</si>
  <si>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</si>
  <si>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</si>
  <si>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</si>
  <si>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</si>
  <si>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</si>
  <si>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</si>
  <si>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</si>
  <si>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</si>
  <si>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</si>
  <si>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</si>
  <si>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</si>
  <si>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</si>
  <si>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</si>
  <si>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</si>
  <si>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</si>
  <si>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</si>
  <si>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</si>
  <si>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</si>
  <si>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</si>
  <si>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</si>
  <si>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</si>
  <si>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</si>
  <si>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</si>
  <si>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</si>
  <si>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</si>
  <si>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</si>
  <si>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</si>
  <si>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</si>
  <si>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</si>
  <si>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</si>
  <si>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</si>
  <si>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</si>
  <si>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</si>
  <si>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</si>
  <si>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</si>
  <si>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</si>
  <si>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</si>
  <si>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</si>
  <si>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</si>
  <si>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</si>
  <si>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</si>
  <si>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</si>
  <si>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</si>
  <si>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</si>
  <si>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</si>
  <si>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</si>
  <si>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</si>
  <si>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</si>
  <si>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</si>
  <si>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</si>
  <si>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</si>
  <si>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</si>
  <si>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</si>
  <si>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</si>
  <si>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</si>
  <si>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</si>
  <si>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</si>
  <si>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</si>
  <si>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</si>
  <si>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</si>
  <si>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</si>
  <si>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</si>
  <si>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</si>
  <si>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</si>
  <si>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</si>
  <si>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</si>
  <si>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</si>
  <si>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</si>
  <si>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</si>
  <si>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</si>
  <si>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</si>
  <si>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</si>
  <si>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</si>
  <si>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</si>
  <si>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</si>
  <si>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</si>
  <si>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</si>
  <si>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</si>
  <si>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</si>
  <si>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</si>
  <si>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</si>
  <si>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</si>
  <si>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</si>
  <si>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</si>
  <si>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</si>
  <si>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</si>
  <si>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</si>
  <si>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</si>
  <si>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</si>
  <si>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</si>
  <si>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</si>
  <si>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</si>
  <si>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</si>
  <si>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</si>
  <si>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</si>
  <si>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</si>
  <si>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</si>
  <si>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</si>
  <si>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</si>
  <si>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</si>
  <si>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</si>
  <si>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</si>
  <si>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</si>
  <si>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</si>
  <si>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</si>
  <si>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</si>
  <si>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</si>
  <si>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</si>
  <si>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</si>
  <si>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</si>
  <si>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</si>
  <si>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</si>
  <si>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</si>
  <si>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</si>
  <si>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</si>
  <si>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</si>
  <si>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</si>
  <si>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</si>
  <si>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</si>
  <si>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</si>
  <si>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</si>
  <si>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</si>
  <si>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</si>
  <si>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</si>
  <si>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</si>
  <si>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</si>
  <si>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</si>
  <si>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</si>
  <si>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</si>
  <si>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</si>
  <si>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</si>
  <si>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</si>
  <si>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</si>
  <si>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</si>
  <si>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</si>
  <si>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</si>
  <si>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</si>
  <si>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</si>
  <si>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</si>
  <si>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</si>
  <si>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</si>
  <si>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</si>
  <si>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</si>
  <si>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</si>
  <si>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</si>
  <si>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</si>
  <si>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</si>
  <si>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</si>
  <si>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</si>
  <si>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</si>
  <si>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</si>
  <si>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</si>
  <si>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</si>
  <si>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</si>
  <si>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</si>
  <si>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</si>
  <si>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</si>
  <si>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</si>
  <si>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</si>
  <si>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</si>
  <si>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</si>
  <si>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</si>
  <si>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</si>
  <si>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</si>
  <si>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</si>
  <si>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</si>
  <si>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</si>
  <si>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</si>
  <si>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</si>
  <si>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</si>
  <si>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</si>
  <si>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</si>
  <si>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</si>
  <si>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</si>
  <si>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</si>
  <si>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</si>
  <si>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</si>
  <si>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</si>
  <si>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</si>
  <si>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</si>
  <si>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</si>
  <si>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</si>
  <si>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</si>
  <si>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</si>
  <si>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</si>
  <si>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</si>
  <si>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</si>
  <si>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</si>
  <si>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</si>
  <si>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</si>
  <si>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</si>
  <si>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</si>
  <si>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</si>
  <si>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</si>
  <si>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</si>
  <si>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</si>
  <si>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</si>
  <si>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</si>
  <si>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</si>
  <si>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</si>
  <si>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</si>
  <si>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</si>
  <si>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</si>
  <si>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</si>
  <si>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</si>
  <si>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</si>
  <si>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</si>
  <si>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</si>
  <si>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</si>
  <si>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</si>
  <si>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</si>
  <si>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</si>
  <si>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</si>
  <si>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</si>
  <si>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</si>
  <si>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</si>
  <si>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</si>
  <si>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</si>
  <si>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</si>
  <si>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</si>
  <si>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</si>
  <si>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</si>
  <si>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</si>
  <si>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</si>
  <si>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</si>
  <si>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</si>
  <si>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</si>
  <si>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</si>
  <si>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</si>
  <si>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</si>
  <si>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</si>
  <si>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</si>
  <si>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</si>
  <si>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</si>
  <si>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</si>
  <si>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</si>
  <si>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</si>
  <si>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</si>
  <si>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</si>
  <si>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</si>
  <si>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</si>
  <si>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</si>
  <si>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</si>
  <si>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</si>
  <si>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</si>
  <si>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</si>
  <si>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</si>
  <si>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</si>
  <si>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</si>
  <si>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</si>
  <si>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</si>
  <si>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</si>
  <si>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</si>
  <si>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</si>
  <si>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</si>
  <si>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</si>
  <si>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</si>
  <si>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</si>
  <si>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</si>
  <si>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</si>
  <si>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</si>
  <si>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</si>
  <si>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</si>
  <si>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</si>
  <si>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</si>
  <si>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</si>
  <si>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</si>
  <si>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</si>
  <si>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</si>
  <si>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</si>
  <si>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</si>
  <si>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</si>
  <si>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</si>
  <si>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</si>
  <si>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</si>
  <si>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</si>
  <si>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</si>
  <si>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</si>
  <si>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</si>
  <si>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</si>
  <si>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</si>
  <si>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</si>
  <si>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</si>
  <si>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</si>
  <si>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</si>
  <si>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</si>
  <si>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</si>
  <si>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</si>
  <si>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</si>
  <si>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</si>
  <si>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</si>
  <si>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</si>
  <si>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</si>
  <si>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</si>
  <si>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</si>
  <si>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</si>
  <si>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</si>
  <si>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</si>
  <si>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</si>
  <si>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</si>
  <si>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</si>
  <si>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</si>
  <si>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</si>
  <si>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</si>
  <si>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</si>
  <si>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</si>
  <si>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</si>
  <si>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</si>
  <si>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</si>
  <si>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</si>
  <si>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</si>
  <si>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</si>
  <si>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</si>
  <si>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</si>
  <si>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</si>
  <si>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</si>
  <si>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</si>
  <si>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</si>
  <si>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</si>
  <si>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</si>
  <si>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</si>
  <si>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</si>
  <si>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</si>
  <si>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</si>
  <si>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</si>
  <si>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</si>
  <si>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</si>
  <si>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</si>
  <si>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</si>
  <si>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</si>
  <si>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</si>
  <si>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</si>
  <si>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</si>
  <si>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</si>
  <si>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</si>
  <si>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</si>
  <si>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</si>
  <si>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</si>
  <si>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</si>
  <si>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</si>
  <si>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</si>
  <si>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</si>
  <si>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</si>
  <si>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</si>
  <si>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</si>
  <si>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</si>
  <si>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</si>
  <si>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</si>
  <si>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</si>
  <si>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</si>
  <si>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</si>
  <si>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</si>
  <si>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</si>
  <si>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</si>
  <si>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</si>
  <si>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</si>
  <si>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</si>
  <si>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</si>
  <si>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</si>
  <si>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</si>
  <si>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</si>
  <si>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</si>
  <si>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</si>
  <si>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</si>
  <si>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</si>
  <si>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</si>
  <si>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</si>
  <si>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</si>
  <si>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</si>
  <si>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</si>
  <si>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</si>
  <si>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</si>
  <si>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</si>
  <si>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</si>
  <si>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</si>
  <si>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</si>
  <si>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</si>
  <si>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</si>
  <si>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</si>
  <si>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</si>
  <si>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</si>
  <si>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</si>
  <si>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</si>
  <si>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</si>
  <si>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</si>
  <si>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</si>
  <si>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</si>
  <si>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</si>
  <si>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</si>
  <si>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</si>
  <si>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</si>
  <si>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</si>
  <si>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</si>
  <si>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</si>
  <si>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</si>
  <si>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</si>
  <si>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</si>
  <si>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</si>
  <si>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</si>
  <si>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</si>
  <si>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</si>
  <si>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</si>
  <si>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</si>
  <si>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</si>
  <si>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</si>
  <si>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</si>
  <si>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</si>
  <si>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</si>
  <si>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</si>
  <si>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</si>
  <si>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</si>
  <si>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</si>
  <si>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</si>
  <si>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</si>
  <si>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</si>
  <si>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</si>
  <si>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</si>
  <si>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</si>
  <si>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</si>
  <si>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</si>
  <si>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</si>
  <si>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</si>
  <si>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</si>
  <si>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</si>
  <si>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</si>
  <si>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</si>
  <si>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</si>
  <si>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</si>
  <si>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</si>
  <si>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</si>
  <si>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</si>
  <si>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</si>
  <si>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</si>
  <si>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</si>
  <si>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</si>
  <si>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</si>
  <si>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</si>
  <si>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</si>
  <si>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</si>
  <si>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</si>
  <si>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</si>
  <si>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</si>
  <si>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</si>
  <si>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</si>
  <si>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</si>
  <si>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</si>
  <si>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</si>
  <si>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</si>
  <si>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</si>
  <si>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</si>
  <si>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</si>
  <si>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</si>
  <si>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</si>
  <si>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</si>
  <si>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</si>
  <si>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</si>
  <si>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</si>
  <si>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</si>
  <si>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</si>
  <si>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</si>
  <si>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</si>
  <si>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</si>
  <si>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</si>
  <si>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</si>
  <si>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</si>
  <si>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</si>
  <si>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</si>
  <si>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</si>
  <si>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</si>
  <si>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</si>
  <si>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</si>
  <si>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</si>
  <si>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</si>
  <si>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</si>
  <si>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</si>
  <si>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</si>
  <si>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</si>
  <si>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</si>
  <si>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</si>
  <si>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</si>
  <si>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</si>
  <si>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</si>
  <si>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</si>
  <si>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</si>
  <si>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</si>
  <si>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</si>
  <si>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</si>
  <si>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</si>
  <si>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</si>
  <si>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</si>
  <si>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</si>
  <si>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</si>
  <si>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</si>
  <si>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</si>
  <si>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</si>
  <si>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</si>
  <si>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</si>
  <si>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</si>
  <si>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</si>
  <si>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</si>
  <si>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</si>
  <si>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</si>
  <si>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</si>
  <si>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</si>
  <si>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</si>
  <si>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</si>
  <si>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</si>
  <si>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</si>
  <si>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</si>
  <si>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</si>
  <si>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</si>
  <si>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</si>
  <si>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</si>
  <si>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</si>
  <si>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</si>
  <si>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</si>
  <si>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</si>
  <si>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</si>
  <si>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</si>
  <si>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</si>
  <si>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</si>
  <si>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</si>
  <si>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</si>
  <si>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</si>
  <si>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</si>
  <si>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</si>
  <si>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</si>
  <si>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</si>
  <si>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</si>
  <si>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</si>
  <si>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</si>
  <si>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</si>
  <si>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</si>
  <si>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</si>
  <si>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</si>
  <si>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</si>
  <si>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</si>
  <si>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</si>
  <si>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</si>
  <si>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</si>
  <si>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</si>
  <si>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</si>
  <si>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</si>
  <si>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</si>
  <si>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</si>
  <si>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</si>
  <si>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</si>
  <si>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</si>
  <si>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</si>
  <si>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</si>
  <si>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</si>
  <si>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</si>
  <si>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</si>
  <si>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</si>
  <si>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</si>
  <si>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</si>
  <si>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</si>
  <si>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</si>
  <si>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</si>
  <si>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</si>
  <si>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</si>
  <si>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</si>
  <si>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</si>
  <si>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</si>
  <si>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</si>
  <si>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</si>
  <si>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</si>
  <si>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</si>
  <si>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</si>
  <si>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</si>
  <si>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</si>
  <si>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</si>
  <si>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</si>
  <si>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</si>
  <si>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</si>
  <si>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</si>
  <si>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</si>
  <si>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</si>
  <si>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</si>
  <si>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</si>
  <si>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</si>
  <si>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</si>
  <si>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</si>
  <si>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</si>
  <si>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</si>
  <si>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</si>
  <si>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</si>
  <si>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</si>
  <si>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</si>
  <si>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</si>
  <si>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</si>
  <si>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</si>
  <si>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</si>
  <si>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</si>
  <si>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</si>
  <si>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</si>
  <si>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</si>
  <si>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</si>
  <si>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</si>
  <si>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</si>
  <si>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</si>
  <si>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</si>
  <si>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</si>
  <si>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</si>
  <si>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</si>
  <si>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</si>
  <si>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</si>
  <si>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</si>
  <si>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</si>
  <si>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</si>
  <si>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</si>
  <si>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</si>
  <si>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</si>
  <si>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</si>
  <si>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</si>
  <si>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</si>
  <si>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</si>
  <si>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</si>
  <si>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</si>
  <si>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</si>
  <si>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</si>
  <si>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</si>
  <si>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</si>
  <si>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</si>
  <si>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</si>
  <si>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</si>
  <si>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</si>
  <si>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</si>
  <si>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</si>
  <si>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</si>
  <si>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</si>
  <si>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</si>
  <si>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PCM-20251130-00000102</t>
  </si>
  <si>
    <t>Critical</t>
  </si>
  <si>
    <t>these  was access night , Team at site but unable to reached him due to bad covrage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</si>
  <si>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</si>
  <si>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</si>
  <si>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</si>
  <si>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</si>
  <si>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</si>
  <si>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</si>
  <si>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</si>
  <si>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</si>
  <si>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</si>
  <si>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</si>
  <si>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</si>
  <si>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</si>
  <si>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</si>
  <si>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</si>
  <si>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</si>
  <si>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</si>
  <si>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</si>
  <si>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</si>
  <si>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</si>
  <si>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</si>
  <si>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</si>
  <si>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</si>
  <si>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</si>
  <si>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</si>
  <si>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</si>
  <si>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</si>
  <si>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</si>
  <si>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</si>
  <si>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</si>
  <si>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</si>
  <si>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</si>
  <si>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</si>
  <si>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</si>
  <si>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</si>
  <si>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</si>
  <si>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</si>
  <si>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</si>
  <si>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</si>
  <si>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</si>
  <si>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</si>
  <si>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</si>
  <si>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</si>
  <si>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</si>
  <si>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</si>
  <si>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</si>
  <si>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</si>
  <si>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</si>
  <si>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</si>
  <si>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</si>
  <si>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</si>
  <si>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</si>
  <si>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</si>
  <si>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</si>
  <si>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</si>
  <si>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</si>
  <si>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</si>
  <si>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</si>
  <si>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</si>
  <si>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</si>
  <si>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</si>
  <si>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</si>
  <si>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</si>
  <si>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</si>
  <si>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</si>
  <si>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</si>
  <si>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</si>
  <si>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</si>
  <si>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</si>
  <si>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</si>
  <si>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</si>
  <si>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</si>
  <si>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</si>
  <si>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</si>
  <si>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</si>
  <si>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</si>
  <si>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</si>
  <si>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</si>
  <si>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</si>
  <si>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</si>
  <si>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</si>
  <si>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</si>
  <si>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</si>
  <si>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</si>
  <si>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</si>
  <si>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2025-11-29 21:23:25
</t>
  </si>
  <si>
    <t>Site located inside National Guard access not allowed by security allowed time only from 9 to 5</t>
  </si>
  <si>
    <t>PCM-20251130-00000256</t>
  </si>
  <si>
    <t>Team at site</t>
  </si>
  <si>
    <t>PCM-20251130-00000322</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</si>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</sst>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2" dataDxfId="171" headerRowBorderDxfId="169" tableBorderDxfId="170" totalsRowBorderDxfId="168">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5" dataDxfId="154" headerRowBorderDxfId="152" tableBorderDxfId="153" totalsRowBorderDxfId="151">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6" totalsRowShown="0" headerRowDxfId="13" tableBorderDxfId="12">
  <autoFilter ref="A1:L4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328.3715624999968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5</v>
      </c>
      <c r="D3" s="56" t="s">
        <v>38840</v>
      </c>
      <c r="E3" s="130" t="s">
        <v>39109</v>
      </c>
      <c r="F3" s="129">
        <v>45991.074837962966</v>
      </c>
      <c r="G3" s="128">
        <f ca="1">IFERROR(NOW()-F3,"-")</f>
        <v>0.24515023147978354</v>
      </c>
      <c r="H3" s="129">
        <v>45991.066736111112</v>
      </c>
      <c r="I3" s="131" t="str">
        <f>IFERROR(VLOOKUP(D3,DB!A:F,6,0),"")</f>
        <v>Generator-DG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45991.319988194446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45991.319988194446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45991.319988194446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45991.319988425923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45991.319988425923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45991.319988425923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45991.319988425923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45991.319988425923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45991.319988425923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45991.319988425923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45991.319988425923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45991.319988425923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45991.319988425923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45991.319988425923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45991.319988425923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45991.319988425923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45991.319988425923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45991.319988425923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45991.319988425923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45991.319988425923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45991.319988425923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45991.319988425923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45991.319988425923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45991.319988425923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45991.319988425923</v>
      </c>
      <c r="H28" s="129"/>
      <c r="I28" s="131" t="str">
        <f>IFERROR(VLOOKUP(D28,DB!A:F,6,0),"")</f>
        <v/>
      </c>
      <c r="J28" s="131" t="str">
        <f>IFERROR(VLOOKUP(D28,DB!A:G,7,0),"")</f>
        <v/>
      </c>
      <c r="K28" s="127"/>
      <c r="L28" s="126" t="str">
        <f>IFERROR(VLOOKUP(D28,DB!A:I,9,0),"")</f>
        <v/>
      </c>
    </row>
    <row r="29" spans="1:12" s="61" customFormat="1" ht="15" customHeight="1">
      <c r="F29" s="125"/>
      <c r="G29" s="124"/>
      <c r="H29" s="125"/>
      <c r="K29" s="123"/>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sheetData>
  <customSheetViews>
    <customSheetView guid="{F6042A99-DD27-4453-835D-0834D95730CC}" filter="1" showAutoFilter="1">
      <pageMargins left="0" right="0" top="0" bottom="0" header="0" footer="0"/>
      <autoFilter ref="B1:M1" xr:uid="{1EAE3E13-ABE4-40BA-9441-9F9922599F7F}"/>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166.32015046296146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6.9325694444414694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45991.319988425923</v>
      </c>
      <c r="H5" s="100" t="s">
        <v>39195</v>
      </c>
      <c r="I5" s="18" t="str">
        <f>IFERROR(VLOOKUP(D5,DB!A:F,6,0),"")</f>
        <v>SCECO</v>
      </c>
      <c r="J5" s="18" t="str">
        <f>IFERROR(VLOOKUP(D5,DB!A:G,7,0),"")</f>
        <v>Dead</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2</v>
      </c>
      <c r="D6" s="18" t="s">
        <v>24767</v>
      </c>
      <c r="E6" s="99" t="s">
        <v>39106</v>
      </c>
      <c r="F6" s="100">
        <v>45991.238078703704</v>
      </c>
      <c r="G6" s="101">
        <f ca="1">IFERROR(NOW()-F6,"-")</f>
        <v>8.1909722219279502E-2</v>
      </c>
      <c r="H6" s="100">
        <v>45991.22210648148</v>
      </c>
      <c r="I6" s="18" t="str">
        <f>IFERROR(VLOOKUP(D6,DB!A:F,6,0),"")</f>
        <v>SCECO</v>
      </c>
      <c r="J6" s="18" t="str">
        <f>IFERROR(VLOOKUP(D6,DB!A:G,7,0),"")</f>
        <v>Vandalized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45991.319988425923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45991.319988425923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45991.319988425923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45991.319988425923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45991.319988425923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45991.319988425923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45991.319988425923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45991.319988425923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45991.319988425923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45991.319988425923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45991.319988425923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45991.319988425923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45991.319988425923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45991.319988425923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45991.319988425923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45991.319988425923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45991.319988425923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45991.319988425923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45991.319988425923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45991.319988425923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45991.319988425923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45991.319988425923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45991.319988425923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45991.319988425923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45991.319988425923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45991.319988425923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45991.319988425923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45991.319988425923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45991.319988425923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45991.319988425923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45991.319988425923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45991.319988425923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45991.319988425923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45991.319988425923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45991.319988425923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45991.319988425923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45991.319988425923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45991.319988425923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45991.319988425923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45991.319988425923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45991.319988425923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45991.319988425923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45991.319988425923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45991.319988425923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45991.319988425923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45991.319988425923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45991.319988425923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45991.319988425923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45991.319988425923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45991.319988425923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45991.319988425923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45991.319988425923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45991.319988425923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45991.319988425923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45991.319988425923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45991.319988425923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45991.319988425923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45991.319988425923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45991.319988425923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45991.319988425923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45991.319988425923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45991.319988425923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45991.319988425923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45991.319988425923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45991.319988425923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45991.319988425923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45991.319988425923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45991.319988425923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45991.319988425923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5.5976562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39199</v>
      </c>
      <c r="B2" s="58" t="str">
        <f>IFERROR(VLOOKUP(D2,DB!A:K,11,0),"")</f>
        <v>R3</v>
      </c>
      <c r="C2" s="18">
        <v>3</v>
      </c>
      <c r="D2" s="58" t="s">
        <v>25502</v>
      </c>
      <c r="E2" s="18" t="s">
        <v>39106</v>
      </c>
      <c r="F2" s="158">
        <v>45991.284479166665</v>
      </c>
      <c r="G2" s="157">
        <f ca="1">IFERROR(NOW()-F2,"-")</f>
        <v>3.5509027780790348E-2</v>
      </c>
      <c r="H2" s="156">
        <v>45991.277557870373</v>
      </c>
      <c r="I2" s="19" t="str">
        <f>IFERROR(VLOOKUP(D2,DB!A:F,6,0),"")</f>
        <v>SCECO</v>
      </c>
      <c r="J2" s="18" t="str">
        <f>IFERROR(VLOOKUP(D2,DB!A:G,7,0),"")</f>
        <v>Dead+No BB Design+No BB Design</v>
      </c>
      <c r="K2" s="42" t="s">
        <v>39200</v>
      </c>
      <c r="L2" s="23" t="str">
        <f>IFERROR(VLOOKUP(D2,DB!A:I,9,0),"")</f>
        <v>Latis</v>
      </c>
    </row>
    <row r="3" spans="1:13" ht="15" customHeight="1">
      <c r="A3" s="19"/>
      <c r="B3" s="58" t="str">
        <f>IFERROR(VLOOKUP(D3,DB!A:K,11,0),"")</f>
        <v/>
      </c>
      <c r="C3" s="18"/>
      <c r="D3" s="58" t="str">
        <f>IFERROR(VLOOKUP(#REF!,DB!#REF!,7,0),"")</f>
        <v/>
      </c>
      <c r="E3" s="18"/>
      <c r="F3" s="158"/>
      <c r="G3" s="157">
        <f ca="1">IFERROR(NOW()-F3,"-")</f>
        <v>45991.319988194446</v>
      </c>
      <c r="H3" s="156"/>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3" ca="1" si="0">IFERROR(NOW()-F4,"-")</f>
        <v>45991.319988425923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45991.319988425923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45991.319988425923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45991.319988425923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45991.319988425923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45991.319988425923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45991.319988425923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45991.319988425923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45991.319988425923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45991.319988425923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45991.319988425923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45991.319988425923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45991.319988425923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45991.319988425923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45991.319988425923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45991.319988425923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45991.319988425923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45991.319988425923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45991.319988425923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45991.319988425923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45991.319988425923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45991.319988425923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45991.319988425923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45991.319988425923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45991.319988425923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45991.319988425923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45991.319988425923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45991.319988425923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45991.319988425923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45991.319988425923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45991.319988425923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45991.319988425923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45991.319988425923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45991.319988425923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45991.319988425923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45991.319988425923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45991.319988425923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45991.319988425923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45991.319988425923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45991.319988425923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45991.319988425923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45991.319988425923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45991.319988425923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45991.319988425923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45991.319988425923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45991.319988425923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45991.319988425923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45991.319988425923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45991.319988425923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45991.319988425923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45991.319988425923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45991.319988425923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45991.319988425923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45991.319988425923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45991.319988425923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45991.319988425923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45991.319988425923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45991.319988425923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45991.319988425923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45991.319988425923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45991.319988425923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45991.319988425923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45991.319988425923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45991.319988425923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45991.319988425923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45991.319988425923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45991.319988425923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45991.319988425923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45991.319988425923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45991.319988425923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45991.319988425923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45991.319988425923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45991.319988425923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45991.319988425923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45991.319988425923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45991.319988425923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45991.319988425923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45991.319988425923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45991.319988425923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45991.319988425923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45991.319988425923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45991.319988425923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45991.319988425923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45991.319988425923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45991.319988425923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45991.319988425923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45991.319988425923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45991.319988425923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45991.319988425923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45991.319988425923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45991.319988425923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45991.319988425923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45991.319988425923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45991.319988425923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45991.319988425923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45991.319988425923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45991.319988425923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45991.319988425923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45991.319988425923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45991.319988425923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45991.319988425923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45991.319988425923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45991.319988425923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45991.319988425923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45991.319988425923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45991.319988425923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45991.319988425923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45991.319988425923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45991.319988425923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45991.319988425923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45991.319988425923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45991.319988425923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45991.319988425923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45991.319988425923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45991.319988425923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45991.319988425923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45991.319988425923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45991.319988425923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45991.319988425923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45991.319988425923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45991.319988425923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45991.319988425923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45991.319988425923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45991.319988425923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45991.319988425923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45991.319988425923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45991.319988425923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45991.319988425923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45991.319988425923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45991.319988425923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45991.319988425923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45991.319988425923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45991.319988425923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45991.319988425923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45991.319988425923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45991.319988425923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45991.319988425923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45991.319988425923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45991.319988425923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45991.319988425923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45991.319988425923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45991.319988425923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45991.319988425923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45991.319988425923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45991.319988425923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45991.319988425923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45991.319988425923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45991.319988425923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45991.319988425923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45991.319988425923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45991.319988425923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45991.319988425923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45991.319988425923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45991.319988425923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45991.319988425923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45991.319988425923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45991.319988425923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45991.319988425923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45991.319988425923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45991.319988425923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45991.319988425923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45991.319988425923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45991.319988425923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45991.319988425923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45991.319988425923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45991.319988425923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45991.319988425923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45991.319988425923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45991.319988425923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45991.319988425923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45991.319988425923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45991.319988425923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45991.319988425923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45991.319988425923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45991.319988425923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45991.319988425923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45991.319988425923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45991.319988425923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45991.319988425923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45991.319988425923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45991.319988425923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45991.319988425923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45991.319988425923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45991.319988425923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45991.319988425923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45991.319988425923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45991.319988425923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45991.319988425923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45991.319988425923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45991.319988425923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45991.319988425923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45991.319988425923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45991.319988425923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45991.319988425923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45991.319988425923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45991.319988425923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45991.319988425923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45991.319988425923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45991.319988425923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45991.319988425923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45991.319988425923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45991.319988425923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45991.319988425923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45991.319988425923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45991.319988425923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45991.319988425923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45991.319988425923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45991.319988425923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45991.319988425923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45991.319988425923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45991.319988425923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45991.319988425923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45991.319988425923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45991.319988425923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45991.319988425923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45991.319988425923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45991.319988425923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45991.319988425923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45991.319988425923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45991.319988425923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45991.319988425923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45991.319988425923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45991.319988425923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45991.319988425923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45991.319988425923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45991.319988425923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45991.319988425923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45991.319988425923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45991.319988425923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45991.319988425923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45991.319988425923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45991.319988425923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45991.319988425923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45991.319988425923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45991.319988425923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45991.319988425923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45991.319988425923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45991.319988425923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45991.319988425923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45991.319988425923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45991.319988425923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45991.319988425923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45991.319988425923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45991.319988425923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45991.319988425923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45991.319988425923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45991.319988425923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45991.319988425923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45991.319988425923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45991.319988425923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45991.319988425923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45991.319988425923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45991.319988425923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45991.319988425923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45991.319988425923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45991.319988425923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45991.319988425923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45991.319988425923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45991.319988425923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45991.319988425923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45991.319988425923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45991.319988425923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45991.319988425923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45991.319988425923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45991.319988425923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45991.319988425923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45991.319988425923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45991.319988425923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45991.319988425923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45991.319988425923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45991.319988425923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45991.319988425923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45991.319988425923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45991.319988425923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45991.319988425923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45991.319988425923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45991.319988425923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45991.319988425923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45991.319988425923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45991.319988425923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45991.319988425923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45991.319988425923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45991.319988425923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45991.319988425923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45991.319988425923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45991.319988425923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45991.319988425923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45991.319988425923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45991.319988425923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45991.319988425923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45991.319988425923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45991.319988425923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45991.319988425923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45991.319988425923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45991.319988425923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45991.319988425923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45991.319988425923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45991.319988425923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45991.319988425923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45991.319988425923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45991.319988425923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45991.319988425923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45991.319988425923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45991.319988425923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45991.319988425923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45991.319988425923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45991.319988425923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45991.319988425923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45991.319988425923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45991.319988425923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45991.319988425923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45991.319988425923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45991.319988425923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45991.319988425923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45991.319988425923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45991.319988425923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45991.319988425923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45991.319988425923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45991.319988425923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45991.319988425923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45991.319988425923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45991.319988425923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45991.319988425923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45991.319988425923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45991.319988425923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45991.319988425923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45991.319988425923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45991.319988425923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45991.319988425923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45991.319988425923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45991.319988425923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45991.319988425923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45991.319988425923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45991.319988425923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45991.319988425923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45991.319988425923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45991.319988425923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45991.319988425923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45991.319988425923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45991.319988425923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45991.319988425923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45991.319988425923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45991.319988425923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45991.319988425923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45991.319988425923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45991.319988425923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45991.319988425923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45991.319988425923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45991.319988425923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45991.319988425923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45991.319988425923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45991.319988425923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45991.319988425923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45991.319988425923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45991.319988425923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45991.319988425923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45991.319988425923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45991.319988425923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45991.319988425923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45991.319988425923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45991.319988425923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45991.319988425923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45991.319988425923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45991.319988425923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45991.319988425923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45991.319988425923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45991.319988425923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45991.319988425923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45991.319988425923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45991.319988425923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45991.319988425923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45991.319988425923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45991.319988425923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45991.319988425923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45991.319988425923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45991.319988425923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45991.319988425923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45991.319988425923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45991.319988425923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45991.319988425923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45991.319988425923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45991.319988425923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45991.319988425923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45991.319988425923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45991.319988425923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45991.319988425923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45991.319988425923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45991.319988425923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45991.319988425923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45991.319988425923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45991.319988425923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45991.319988425923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45991.319988425923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45991.319988425923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45991.319988425923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45991.319988425923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45991.319988425923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45991.319988425923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45991.319988425923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45991.319988425923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45991.319988425923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45991.319988425923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45991.319988425923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45991.319988425923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45991.319988425923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45991.319988425923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45991.319988425923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45991.319988425923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45991.319988425923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45991.319988425923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45991.319988425923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45991.319988425923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45991.319988425923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45991.319988425923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45991.319988425923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45991.319988425923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45991.319988425923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45991.319988425923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45991.319988425923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45991.319988425923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45991.319988425923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45991.319988425923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45991.319988425923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45991.319988425923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45991.319988425923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45991.319988425923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45991.319988425923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45991.319988425923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45991.319988425923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45991.319988425923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45991.319988425923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45991.319988425923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45991.319988425923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45991.319988425923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45991.319988425923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45991.319988425923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45991.319988425923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45991.319988425923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45991.319988425923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45991.319988425923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45991.319988425923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45991.319988425923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45991.319988425923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45991.319988425923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45991.319988425923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45991.319988425923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45991.319988425923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45991.319988425923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45991.319988425923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45991.319988425923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45991.319988425923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45991.319988425923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45991.319988425923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45991.319988425923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45991.319988425923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45991.319988425923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45991.319988425923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45991.319988425923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45991.319988425923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45991.319988425923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45991.319988425923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45991.319988425923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45991.319988425923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45991.319988425923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45991.319988425923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45991.319988425923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45991.319988425923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45991.319988425923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45991.319988425923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45991.319988425923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45991.319988425923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45991.319988425923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45991.319988425923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45991.319988425923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45991.319988425923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45991.319988425923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45991.319988425923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45991.319988425923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45991.319988425923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45991.319988425923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45991.319988425923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45991.319988425923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45991.319988425923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45991.319988425923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45991.319988425923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45991.319988425923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45991.319988425923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45991.319988425923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45991.319988425923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45991.319988425923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45991.319988425923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45991.319988425923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45991.319988425923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45991.319988425923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45991.319988425923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45991.319988425923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45991.319988425923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45991.319988425923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45991.319988425923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45991.319988425923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45991.319988425923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45991.319988425923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45991.319988425923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45991.319988425923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45991.319988425923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45991.319988425923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45991.319988425923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45991.319988425923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45991.319988425923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45991.319988425923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45991.319988425923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45991.319988425923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45991.319988425923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45991.319988425923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45991.319988425923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45991.319988425923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45991.319988425923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45991.319988425923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45991.319988425923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45991.319988425923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45991.319988425923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45991.319988425923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45991.319988425923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45991.319988425923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45991.319988425923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45991.319988425923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45991.319988425923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45991.319988425923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45991.319988425923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45991.319988425923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45991.319988425923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45991.319988425923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45991.319988425923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45991.319988425923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45991.319988425923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45991.319988425923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45991.319988425923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45991.319988425923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45991.319988425923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45991.319988425923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45991.319988425923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45991.319988425923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45991.319988425923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45991.319988425923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45991.319988425923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45991.319988425923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45991.319988425923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45991.319988425923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45991.319988425923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45991.319988425923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45991.319988425923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45991.319988425923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45991.319988425923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45991.319988425923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45991.319988425923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45991.319988425923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45991.319988425923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45991.319988425923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45991.319988425923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45991.319988425923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45991.319988425923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45991.319988425923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45991.319988425923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45991.319988425923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45991.319988425923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45991.319988425923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45991.319988425923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45991.319988425923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45991.319988425923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45991.319988425923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45991.319988425923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45991.319988425923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45991.319988425923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45991.319988425923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45991.319988425923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45991.319988425923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45991.319988425923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45991.319988425923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45991.319988425923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45991.319988425923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45991.319988425923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45991.319988425923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45991.319988425923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45991.319988425923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45991.319988425923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45991.319988425923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45991.319988425923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45991.319988425923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45991.319988425923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45991.319988425923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45991.319988425923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45991.319988425923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45991.319988425923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45991.319988425923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45991.319988425923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45991.319988425923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45991.319988425923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45991.319988425923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45991.319988425923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45991.319988425923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45991.319988425923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45991.319988425923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45991.319988425923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45991.319988425923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45991.319988425923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45991.319988425923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45991.319988425923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45991.319988425923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45991.319988425923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45991.319988425923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45991.319988425923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45991.319988425923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45991.319988425923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45991.319988425923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45991.319988425923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45991.319988425923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45991.319988425923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45991.319988425923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45991.319988425923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45991.319988425923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45991.319988425923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45991.319988425923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45991.319988425923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45991.319988425923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45991.319988425923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45991.319988425923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45991.319988425923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45991.319988425923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45991.319988425923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45991.319988425923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45991.319988425923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45991.319988425923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45991.319988425923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45991.319988425923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45991.319988425923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45991.319988425923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45991.319988425923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45991.319988425923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45991.319988425923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45991.319988425923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45991.319988425923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45991.319988425923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45991.319988425923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45991.319988425923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45991.319988425923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45991.319988425923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45991.319988425923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45991.319988425923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45991.319988425923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45991.319988425923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45991.319988425923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45991.319988425923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45991.319988425923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45991.319988425923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45991.319988425923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45991.319988425923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45991.319988425923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45991.319988425923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45991.319988425923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45991.319988425923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45991.319988425923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45991.319988425923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45991.319988425923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45991.319988425923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45991.319988425923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45991.319988425923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45991.319988425923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45991.319988425923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45991.319988425923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45991.319988425923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45991.319988425923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45991.319988425923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45991.319988425923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45991.319988425923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45991.319988425923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45991.319988425923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45991.319988425923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45991.319988425923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45991.319988425923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45991.319988425923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45991.319988425923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45991.319988425923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45991.319988425923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45991.319988425923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45991.319988425923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45991.319988425923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45991.319988425923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45991.319988425923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45991.319988425923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45991.319988425923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45991.319988425923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45991.319988425923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45991.319988425923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45991.319988425923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45991.319988425923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45991.319988425923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45991.319988425923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45991.319988425923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45991.319988425923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45991.319988425923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45991.319988425923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45991.319988425923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45991.319988425923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45991.319988425923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45991.319988425923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45991.319988425923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45991.319988425923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45991.319988425923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45991.319988425923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45991.319988425923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45991.319988425923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45991.319988425923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45991.319988425923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45991.319988425923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45991.319988425923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45991.319988425923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45991.319988425923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45991.319988425923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45991.319988425923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45991.319988425923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45991.319988425923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45991.319988425923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45991.319988425923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45991.319988425923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45991.319988425923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45991.319988425923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45991.319988425923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45991.319988425923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45991.319988425923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45991.319988425923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45991.319988425923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45991.319988425923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45991.319988425923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45991.319988425923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45991.319988425923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45991.319988425923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45991.319988425923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45991.319988425923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45991.319988425923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45991.319988425923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45991.319988425923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45991.319988425923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45991.319988425923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45991.319988425923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45991.319988425923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45991.319988425923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45991.319988425923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45991.319988425923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45991.319988425923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45991.319988425923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45991.319988425923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45991.319988425923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45991.319988425923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45991.319988425923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45991.319988425923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45991.319988425923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45991.319988425923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45991.319988425923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45991.319988425923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45991.319988425923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45991.319988425923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45991.319988425923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45991.319988425923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45991.319988425923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45991.319988425923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45991.319988425923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45991.319988425923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45991.319988425923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45991.319988425923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45991.319988425923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45991.319988425923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45991.319988425923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45991.319988425923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45991.319988425923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45991.319988425923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45991.319988425923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45991.319988425923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45991.319988425923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45991.319988425923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45991.319988425923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45991.319988425923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45991.319988425923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45991.319988425923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45991.319988425923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45991.319988425923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45991.319988425923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45991.319988425923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45991.319988425923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45991.319988425923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45991.319988425923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45991.319988425923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45991.319988425923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45991.319988425923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45991.319988425923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45991.319988425923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45991.319988425923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45991.319988425923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45991.319988425923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45991.319988425923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45991.319988425923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45991.319988425923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45991.319988425923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45991.319988425923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45991.319988425923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45991.319988425923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45991.319988425923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45991.319988425923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45991.319988425923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45991.319988425923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45991.319988425923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45991.319988425923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45991.319988425923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45991.319988425923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45991.319988425923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45991.319988425923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45991.319988425923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45991.319988425923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45991.319988425923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45991.319988425923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45991.319988425923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45991.319988425923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45991.319988425923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45991.319988425923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45991.319988425923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45991.319988425923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45991.319988425923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45991.319988425923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45991.319988425923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45991.319988425923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45991.319988425923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45991.319988425923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45991.319988425923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45991.319988425923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45991.319988425923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45991.319988425923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45991.319988425923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45991.319988425923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45991.319988425923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45991.319988425923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45991.319988425923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45991.319988425923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45991.319988425923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45991.319988425923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45991.319988425923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45991.319988425923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45991.319988425923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45991.319988425923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45991.319988425923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45991.319988425923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45991.319988425923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45991.319988425923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45991.319988425923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45991.319988425923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45991.319988425923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45991.319988425923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45991.319988425923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45991.319988425923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45991.319988425923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45991.319988425923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45991.319988425923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45991.319988425923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45991.319988425923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45991.319988425923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45991.319988425923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45991.319988425923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45991.319988425923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45991.319988425923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45991.319988425923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45991.319988425923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45991.319988425923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45991.319988425923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45991.319988425923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45991.319988425923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45991.319988425923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45991.319988425923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45991.319988425923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45991.319988425923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45991.319988425923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45991.319988425923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45991.319988425923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45991.319988425923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45991.319988425923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45991.319988425923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45991.319988425923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45991.319988425923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45991.319988425923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45991.319988425923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45991.319988425923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45991.319988425923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45991.319988425923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45991.319988425923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45991.319988425923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45991.319988425923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45991.319988425923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45991.319988425923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45991.319988425923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45991.319988425923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45991.319988425923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45991.319988425923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45991.319988425923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45991.319988425923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45991.319988425923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45991.319988425923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45991.319988425923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45991.319988425923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45991.319988425923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45991.319988425923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45991.319988425923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45991.319988425923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45991.319988425923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45991.319988425923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45991.319988425923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45991.319988425923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45991.319988425923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45991.319988425923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45991.319988425923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45991.319988425923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45991.319988425923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45991.319988425923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45991.319988425923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45991.319988425923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45991.319988425923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45991.319988425923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45991.319988425923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45991.319988425923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45991.319988425923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45991.319988425923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45991.319988425923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45991.319988425923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45991.319988425923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45991.319988425923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45991.319988425923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45991.319988425923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45991.319988425923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45991.319988425923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45991.319988425923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45991.319988425923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45991.319988425923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45991.319988425923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45991.319988425923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45991.319988425923</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287.83927083332674</v>
      </c>
      <c r="H2" s="92">
        <v>45703.474768518521</v>
      </c>
      <c r="I2" s="92" t="str">
        <f>IFERROR(VLOOKUP(D2,DB!A:F,6,0),"")</f>
        <v>SCECO</v>
      </c>
      <c r="J2" s="92" t="str">
        <f>IFERROR(VLOOKUP(D2,DB!A:G,7,0),"")</f>
        <v>Dead</v>
      </c>
      <c r="K2" s="94" t="s">
        <v>39202</v>
      </c>
      <c r="L2" s="88" t="str">
        <f>IFERROR(VLOOKUP(D2,DB!A:I,9,0),"")</f>
        <v>Latis</v>
      </c>
    </row>
    <row r="3" spans="1:16" ht="15" customHeight="1">
      <c r="A3" s="110"/>
      <c r="B3" s="110" t="str">
        <f>IFERROR(VLOOKUP(D3,DB!A:K,11,0),"")</f>
        <v/>
      </c>
      <c r="C3" s="90"/>
      <c r="D3" s="88"/>
      <c r="E3" s="91"/>
      <c r="F3" s="92"/>
      <c r="G3" s="93">
        <f t="shared" ref="G3:G41" ca="1" si="0">IFERROR(NOW()-F3,"")</f>
        <v>45991.319988425923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45991.319988425923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45991.319988425923</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45991.319988425923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45991.319988425923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45991.319988425923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45991.319988425923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45991.319988425923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45991.319988425923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45991.319988425923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45991.319988425923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45991.319988425923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45991.319988425923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45991.319988425923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45991.319988425923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45991.319988425923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45991.319988425923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45991.319988425923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45991.319988425923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45991.319988425923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45991.319988425923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45991.319988425923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45991.319988425923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45991.319988425923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45991.319988425923</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45991.319988425923</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45991.319988425923</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45991.319988425923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45991.319988425923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45991.319988425923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45991.319988425923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45991.319988425923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45991.319988425923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45991.319988425923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45991.319988425923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45991.319988425923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45991.319988425923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45991.319988425923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45991.319988425923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45991.319988425923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45991.319988425923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45991.319988425923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45991.319988425923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45991.319988425923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45991.319988425923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45991.319988425923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45991.319988425923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45991.319988425923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45991.319988425923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45991.319988425923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45991.319988425923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45991.319988425923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45991.319988425923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45991.319988425923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45991.319988425923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45991.319988425923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45991.319988425923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45991.319988425923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45991.319988425923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45991.319988425923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45991.319988425923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45991.319988425923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45991.319988425923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45991.319988425923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45991.319988425923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45991.319988425923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45991.319988425923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45991.319988425923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45991.319988425923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45991.319988425923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45991.319988425923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45991.319988425923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45991.319988425923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45991.319988425923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45991.319988425923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45991.319988425923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45991.319988425923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45991.319988425923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45991.319988425923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45991.319988425923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45991.319988425923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45991.319988425923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45991.319988425923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45991.319988425923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45991.319988425923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45991.319988425923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45991.319988425923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45991.319988425923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45991.319988425923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45991.319988425923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45991.319988425923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45991.319988425923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45991.319988425923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45991.319988425923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45991.319988425923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45991.319988425923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45991.319988425923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45991.319988425923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45991.319988425923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45991.319988425923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45991.319988425923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45991.319988425923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45991.319988425923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45991.319988425923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45991.319988425923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45991.319988425923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45991.319988425923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45991.319988425923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45991.319988425923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45991.319988425923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45991.319988425923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45991.319988425923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45991.319988425923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45991.319988425923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45991.319988425923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45991.319988425923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45991.319988425923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45991.319988425923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45991.319988425923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45991.319988425923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45991.319988425923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45991.319988425923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45991.319988425923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45991.319988425923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45991.319988425923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45991.319988425923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45991.319988425923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45991.319988425923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45991.319988425923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45991.319988425923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45991.319988425923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45991.319988425923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45991.319988425923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45991.319988425923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45991.319988425923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45991.319988425923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45991.319988425923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45991.319988425923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45991.319988425923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45991.319988425923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45991.319988425923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45991.319988425923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45991.319988425923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45991.319988425923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45991.319988425923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45991.319988425923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45991.319988425923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45991.319988425923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45991.319988425923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45991.319988425923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45991.319988425923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45991.319988425923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45991.319988425923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45991.319988425923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45991.319988425923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45991.319988425923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45991.319988425923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45991.319988425923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45991.319988425923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45991.319988425923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45991.319988425923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45991.319988425923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45991.319988425923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45991.319988425923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45991.319988425923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45991.319988425923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45991.319988425923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45991.319988425923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45991.319988425923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45991.319988425923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45991.319988425923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45991.319988425923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45991.319988425923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45991.319988425923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45991.319988425923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45991.319988425923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45991.319988425923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45991.319988425923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45991.319988425923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45991.319988425923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45991.319988425923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45991.319988425923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45991.319988425923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45991.319988425923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45991.319988425923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45991.319988425923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45991.319988425923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45991.319988425923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45991.319988425923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45991.319988425923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45991.319988425923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45991.319988425923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45991.319988425923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45991.319988425923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45991.319988425923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45991.319988425923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45991.319988425923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45991.319988425923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45991.319988425923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45991.319988425923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45991.319988425923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45991.319988425923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45991.319988425923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45991.319988425923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45991.319988425923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45991.319988425923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45991.319988425923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45991.319988425923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45991.319988425923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45991.319988425923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45991.319988425923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45991.319988425923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45991.319988425923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45991.319988425923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45991.319988425923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45991.319988425923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45991.319988425923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45991.319988425923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45991.319988425923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45991.319988425923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45991.319988425923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45991.319988425923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45991.319988425923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45991.319988425923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45991.319988425923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45991.319988425923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45991.319988425923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45991.319988425923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45991.319988425923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45991.319988425923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45991.319988425923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45991.319988425923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45991.319988425923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45991.319988425923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45991.319988425923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45991.319988425923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45991.319988425923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45991.319988425923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45991.319988425923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45991.319988425923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45991.319988425923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45991.319988425923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45991.319988425923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45991.319988425923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45991.319988425923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45991.319988425923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45991.319988425923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45991.319988425923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45991.319988425923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45991.319988425923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45991.319988425923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45991.319988425923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45991.319988425923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45991.319988425923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45991.319988425923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45991.319988425923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45991.319988425923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45991.319988425923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45991.319988425923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45991.319988425923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45991.319988425923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45991.319988425923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45991.319988425923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45991.319988425923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45991.319988425923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45991.319988425923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45991.319988425923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45991.319988425923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45991.319988425923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45991.319988425923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45991.319988425923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45991.319988425923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45991.319988425923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45991.319988425923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45991.319988425923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45991.319988425923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45991.319988425923</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99.487928240734618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65.131111111106293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42.658877314810525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9.9466898148093605</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45990.979907407411</v>
      </c>
      <c r="G6" s="138">
        <f ca="1">IFERROR(NOW()-F6,"")</f>
        <v>0.3400807870348217</v>
      </c>
      <c r="H6" s="38">
        <v>45990.988067129627</v>
      </c>
      <c r="I6" s="37" t="str">
        <f>IFERROR(VLOOKUP(D6,DB!A:F,6,0),"")</f>
        <v>SCECO</v>
      </c>
      <c r="J6" s="37" t="str">
        <f>IFERROR(VLOOKUP(D6,DB!A:G,7,0),"")</f>
        <v>Dead</v>
      </c>
      <c r="K6" s="37" t="s">
        <v>39212</v>
      </c>
      <c r="L6" s="37" t="str">
        <f>IFERROR(VLOOKUP(D6,DB!A:I,9,0),"")</f>
        <v>Latis</v>
      </c>
    </row>
    <row r="7" spans="1:13" ht="30.75">
      <c r="A7" s="37" t="s">
        <v>39213</v>
      </c>
      <c r="B7" s="37" t="str">
        <f>IFERROR(VLOOKUP(D7,DB!A:K,11,0),"")</f>
        <v>R5</v>
      </c>
      <c r="C7" s="37">
        <v>1</v>
      </c>
      <c r="D7" s="106" t="s">
        <v>37814</v>
      </c>
      <c r="E7" s="37" t="s">
        <v>39106</v>
      </c>
      <c r="F7" s="38">
        <v>45991.227939814817</v>
      </c>
      <c r="G7" s="138">
        <f ca="1">IFERROR(NOW()-F7,"")</f>
        <v>9.2048379628977273E-2</v>
      </c>
      <c r="H7" s="38">
        <v>45991.02034722222</v>
      </c>
      <c r="I7" s="37" t="str">
        <f>IFERROR(VLOOKUP(D7,DB!A:F,6,0),"")</f>
        <v>SCECO</v>
      </c>
      <c r="J7" s="37" t="str">
        <f>IFERROR(VLOOKUP(D7,DB!A:G,7,0),"")</f>
        <v>Dead</v>
      </c>
      <c r="K7" s="37" t="s">
        <v>39214</v>
      </c>
      <c r="L7" s="37" t="str">
        <f>IFERROR(VLOOKUP(D7,DB!A:I,9,0),"")</f>
        <v>Latis</v>
      </c>
    </row>
    <row r="8" spans="1:13">
      <c r="A8" s="37"/>
      <c r="B8" s="37" t="str">
        <f>IFERROR(VLOOKUP(D8,DB!A:K,11,0),"")</f>
        <v/>
      </c>
      <c r="C8" s="37"/>
      <c r="D8" s="155"/>
      <c r="E8" s="37"/>
      <c r="F8" s="38"/>
      <c r="G8" s="138">
        <f ca="1">IFERROR(NOW()-F8,"")</f>
        <v>45991.319988194446</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45991.319988194446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45991.319988194446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45991.319988194446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45991.319988194446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45991.319988194446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45991.319988194446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45991.319988194446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45991.319988194446</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45991.319988194446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45991.319988194446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45991.319988194446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45991.319988194446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45991.319988194446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45991.319988194446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45991.319988194446</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33803</v>
      </c>
      <c r="E2" s="106" t="s">
        <v>39106</v>
      </c>
      <c r="F2" s="121"/>
      <c r="G2" s="72">
        <f ca="1">IFERROR(NOW()-F2,"-")</f>
        <v>45991.319988194446</v>
      </c>
      <c r="H2" s="121">
        <v>45991.296655092592</v>
      </c>
      <c r="I2" s="119" t="str">
        <f>IFERROR(VLOOKUP(D2,DB!A:F,6,0),"")</f>
        <v>Generator-SG</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45991.319988194446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45991.319988194446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45991.319988194446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45991.319988194446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45991.319988194446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45991.319988194446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45991.319988194446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45991.319988194446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45991.319988194446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45991.319988194446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45991.319988194446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45991.319988194446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45991.319988194446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45991.319988194446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45991.319988194446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45991.319988194446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45991.319988194446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45991.319988194446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45991.319988194446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45991.319988194446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45991.319988194446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45991.319988194446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45991.319988194446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45991.319988194446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45991.319988194446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45991.319988194446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45991.319988194446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45991.319988194446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45991.319988194446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45991.319988194446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45991.319988194446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45991.319988194446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45991.319988194446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45991.319988194446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45991.319988194446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45991.319988194446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45991.319988194446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45991.319988194446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45991.319988194446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45991.319988194446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45991.319988194446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45991.319988194446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45991.319988194446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45991.319988194446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45991.319988194446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45991.319988194446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45991.319988194446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45991.319988194446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45991.319988194446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45991.319988194446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45991.319988194446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45991.319988194446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45991.319988194446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45991.319988194446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45991.319988194446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45991.319988194446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45991.319988194446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45991.319988194446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45991.319988194446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45991.319988194446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45991.319988194446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45991.319988194446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45991.319988194446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45991.319988194446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45991.319988194446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45991.319988194446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45991.319988194446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45991.319988194446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45991.319988194446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45991.319988194446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45991.319988194446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45991.319988194446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45991.319988194446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45991.319988194446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45991.319988194446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45991.319988194446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45991.319988194446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45991.319988194446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45991.319988194446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45991.319988194446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45991.319988194446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45991.319988194446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45991.319988194446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45991.319988194446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45991.319988194446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45991.319988194446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45991.319988194446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45991.319988194446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45991.319988194446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45991.319988194446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45991.319988194446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45991.319988194446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45991.319988194446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45991.319988194446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45991.319988194446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45991.319988194446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45991.319988194446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45991.319988194446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45991.319988194446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45991.319988194446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45991.319988194446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45991.319988194446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45991.319988194446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45991.319988194446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45991.319988194446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45991.319988194446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45991.319988194446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45991.319988194446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45991.319988194446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45991.319988194446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45991.319988194446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45991.319988194446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45991.319988194446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45991.319988194446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45991.319988194446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45991.319988194446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45991.319988194446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45991.319988194446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45991.319988194446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45991.319988194446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45991.319988194446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45991.319988194446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45991.319988194446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45991.319988194446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45991.319988194446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45991.319988194446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45991.319988194446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45991.319988194446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45991.319988194446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45991.319988194446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45991.319988194446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45991.319988194446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45991.319988194446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45991.319988194446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45991.319988194446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45991.319988194446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45991.319988194446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45991.319988194446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45991.319988194446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45991.319988194446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45991.319988194446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45991.319988194446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45991.319988194446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45991.319988194446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45991.319988194446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45991.319988194446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45991.319988194446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45991.319988194446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45991.319988194446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45991.319988194446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45991.319988194446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45991.319988194446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45991.319988194446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45991.319988194446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45991.319988194446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45991.319988194446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45991.319988194446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45991.319988194446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45991.319988194446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45991.319988194446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45991.319988194446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45991.319988194446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45991.319988194446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45991.319988194446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45991.319988194446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45991.319988194446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45991.319988194446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45991.319988194446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45991.319988194446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45991.319988194446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45991.319988194446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45991.319988194446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45991.319988194446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45991.319988194446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45991.319988194446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45991.319988194446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45991.319988194446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45991.319988194446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45991.319988194446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45991.319988194446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45991.319988194446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45991.319988194446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45991.319988194446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45991.319988194446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45991.319988194446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45991.319988194446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45991.319988194446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45991.319988194446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45991.319988194446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45991.319988194446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45991.319988194446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45991.319988194446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45991.319988194446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45991.319988194446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45991.319988194446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45991.319988194446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45991.319988194446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45991.319988194446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45991.319988194446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45991.319988194446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45991.319988194446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45991.319988194446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45991.319988194446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45991.319988194446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45991.319988194446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45991.319988194446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45991.319988194446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45991.319988194446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45991.319988194446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45991.319988194446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45991.319988194446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45991.319988194446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45991.319988194446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45991.319988194446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45991.319988194446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45991.319988194446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45991.319988194446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45991.319988194446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45991.319988194446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45991.319988194446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45991.319988194446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45991.319988194446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45991.319988194446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45991.319988194446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45991.319988194446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45991.319988194446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45991.319988194446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45991.319988194446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45991.319988194446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45991.319988194446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45991.319988194446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45991.319988194446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45991.319988194446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45991.319988194446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45991.319988194446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45991.319988194446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45991.319988194446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45991.319988194446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45991.319988194446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45991.319988194446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45991.319988194446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45991.319988194446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45991.319988194446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45991.319988194446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45991.319988194446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45991.319988194446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45991.319988194446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45991.319988194446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45991.319988194446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45991.319988194446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45991.319988194446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45991.319988194446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45991.319988194446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45991.319988194446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45991.319988194446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45991.319988194446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45991.319988194446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45991.319988194446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45991.319988194446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45991.319988194446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45991.319988194446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45991.319988194446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45991.319988194446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45991.319988194446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45991.319988194446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45991.319988194446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45991.319988194446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45991.319988194446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45991.319988194446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45991.319988194446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45991.319988194446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45991.319988194446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45991.319988194446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45991.319988194446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45991.319988194446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45991.319988194446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45991.319988194446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45991.319988194446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45991.319988194446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45991.319988194446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45991.319988194446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45991.319988194446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45991.319988194446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45991.319988194446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45991.319988194446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45991.319988194446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45991.319988194446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45991.319988194446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45991.319988194446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45991.319988194446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45991.319988194446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45991.319988194446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45991.319988194446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45991.319988194446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45991.319988194446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45991.319988194446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45991.319988194446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45991.319988194446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45991.319988194446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45991.319988194446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45991.319988194446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45991.319988194446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45991.319988194446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45991.319988194446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45991.319988194446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45991.319988194446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45991.319988194446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45991.319988194446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45991.319988194446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45991.319988194446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45991.319988194446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45991.319988194446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45991.319988194446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45991.319988194446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45991.319988194446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45991.319988194446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45991.319988194446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45991.319988194446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45991.319988194446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45991.319988194446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45991.319988194446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45991.319988194446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45991.319988194446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45991.319988194446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45991.319988194446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45991.319988194446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45991.319988194446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45991.319988194446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45991.319988194446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45991.319988194446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45991.319988194446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45991.319988194446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45991.319988194446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45991.319988194446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45991.319988194446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45991.319988194446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45991.319988194446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45991.319988194446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45991.319988194446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45991.319988194446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45991.319988194446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45991.319988194446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45991.319988194446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45991.319988194446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45991.319988194446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45991.319988194446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45991.319988194446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45991.319988194446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45991.319988194446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45991.319988194446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45991.319988194446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45991.319988194446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45991.319988194446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45991.319988194446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45991.319988194446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45991.319988194446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45991.319988194446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45991.319988194446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45991.319988194446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45991.319988194446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45991.319988194446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45991.319988194446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45991.319988194446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45991.319988194446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45991.319988194446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45991.319988194446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45991.319988194446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45991.319988194446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45991.319988194446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45991.319988194446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45991.319988194446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45991.319988194446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45991.319988194446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45991.319988194446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45991.319988194446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45991.319988194446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45991.319988194446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45991.319988194446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45991.319988194446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45991.319988194446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45991.319988194446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45991.319988194446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45991.319988194446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45991.319988194446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45991.319988194446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45991.319988194446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45991.319988194446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45991.319988194446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45991.319988194446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45991.319988194446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45991.319988194446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45991.319988194446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45991.319988194446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45991.319988194446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45991.319988194446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45991.319988194446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45991.319988194446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45991.319988194446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45991.319988194446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45991.319988194446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45991.319988194446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45991.319988194446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45991.319988194446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45991.319988194446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45991.319988194446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45991.319988194446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45991.319988194446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45991.319988194446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45991.319988194446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45991.319988194446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45991.319988194446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45991.319988194446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45991.319988194446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45991.319988194446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45991.319988194446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45991.319988194446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45991.319988194446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45991.319988194446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45991.319988194446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45991.319988194446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45991.319988194446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45991.319988194446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45991.319988194446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45991.319988194446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45991.319988194446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45991.319988194446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45991.319988194446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45991.319988194446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45991.319988194446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45991.319988194446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45991.319988194446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45991.319988194446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45991.319988194446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45991.319988194446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45991.319988194446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45991.319988194446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45991.319988194446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45991.319988194446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45991.319988194446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45991.319988194446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45991.319988194446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45991.319988194446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45991.319988194446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45991.319988194446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45991.319988194446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45991.319988194446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45991.319988194446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45991.319988194446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45991.319988194446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45991.319988194446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45991.319988194446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45991.319988194446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45991.319988194446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45991.319988194446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45991.319988194446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45991.319988194446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45991.319988194446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45991.319988194446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45991.319988194446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45991.319988194446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45991.319988194446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45991.319988194446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45991.319988194446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45991.319988194446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45991.319988194446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45991.319988194446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45991.319988194446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45991.319988194446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45991.319988194446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45991.319988194446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45991.319988194446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45991.319988194446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45991.319988194446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45991.319988194446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45991.319988194446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45991.319988194446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45991.319988194446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45991.319988194446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45991.319988194446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45991.319988194446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45991.319988194446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45991.319988194446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45991.319988194446</v>
      </c>
      <c r="H485" s="121"/>
      <c r="I485" s="119" t="str">
        <f>IFERROR(VLOOKUP(D485,DB!A:F,6,0),"")</f>
        <v/>
      </c>
      <c r="J485" s="119" t="str">
        <f>IFERROR(VLOOKUP(D485,DB!A:G,7,0),"")</f>
        <v/>
      </c>
      <c r="K485" s="122"/>
      <c r="L485" s="140" t="str">
        <f>IFERROR(VLOOKUP(D485,DB!A:I,9,0),"")</f>
        <v/>
      </c>
    </row>
    <row r="486" spans="1:12" ht="31.5" customHeight="1">
      <c r="A486" s="146"/>
      <c r="B486" s="147" t="str">
        <f>IFERROR(VLOOKUP(D486,DB!A:K,11,0),"")</f>
        <v/>
      </c>
      <c r="C486" s="148"/>
      <c r="D486" s="147"/>
      <c r="E486" s="145"/>
      <c r="F486" s="149"/>
      <c r="G486" s="150">
        <f ca="1">IFERROR(NOW()-F486,"-")</f>
        <v>45991.319988194446</v>
      </c>
      <c r="H486" s="149"/>
      <c r="I486" s="147" t="str">
        <f>IFERROR(VLOOKUP(D486,DB!A:F,6,0),"")</f>
        <v/>
      </c>
      <c r="J486" s="147" t="str">
        <f>IFERROR(VLOOKUP(D486,DB!A:G,7,0),"")</f>
        <v/>
      </c>
      <c r="K486" s="151"/>
      <c r="L486" s="152" t="str">
        <f>IFERROR(VLOOKUP(D486,DB!A:I,9,0),"")</f>
        <v/>
      </c>
    </row>
  </sheetData>
  <dataValidations count="2">
    <dataValidation allowBlank="1" showInputMessage="1" showErrorMessage="1" sqref="E1" xr:uid="{9E1BC488-8814-4F8A-8DBE-742B3278AB71}"/>
    <dataValidation type="list" allowBlank="1" showInputMessage="1" showErrorMessage="1" sqref="E2:E4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2025-11-30T04:40:50Z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