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98" documentId="120_S{2AC9BD13-BADA-5192-A53E-5A8FF88502F6}" xr6:coauthVersionLast="47" xr6:coauthVersionMax="47" xr10:uidLastSave="{1DDB1E38-5BD9-41DA-A3EF-7A43EC3E11C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<sst xmlns="http://schemas.openxmlformats.org/spreadsheetml/2006/main" count="180285" uniqueCount="39128">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</sst>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325.39103958332998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45988.339465509256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45988.339465509256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45988.339465509256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45988.339465509256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45988.339465509256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45988.339465509256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45988.339465509256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45988.339465509256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45988.339465509256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45988.339465509256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45988.339465509256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45988.339465509256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45988.339465509256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45988.339465509256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45988.339465509256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45988.339465509256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45988.339465509256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45988.339465509256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45988.339465509256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45988.339465509256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45988.339465509256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45988.339465509256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45988.339465509256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45988.339465509256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45988.339465509256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45988.339465509256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45988.339465509256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45988.339465509256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45988.339465509256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45988.339465509256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45988.339465509256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45988.339465509256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45988.339465509256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45988.339465509256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45988.339465509256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45988.339465509256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45988.339465509256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45988.339465509256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45988.339465509256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45988.339465509256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45988.339465509256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163.33962754629465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3.9520465277746553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0.15050717592384899</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1" customFormat="1" ht="31.5" customHeight="1">
      <c r="A6" s="153" t="s">
        <v>39109</v>
      </c>
      <c r="B6" s="58" t="str">
        <f>IFERROR(VLOOKUP(D6,DB!A:K,11,0),"")</f>
        <v>R2</v>
      </c>
      <c r="C6" s="58">
        <v>1</v>
      </c>
      <c r="D6" s="58" t="s">
        <v>27487</v>
      </c>
      <c r="E6" s="81" t="s">
        <v>39021</v>
      </c>
      <c r="F6" s="71">
        <v>45988.317199074074</v>
      </c>
      <c r="G6" s="72">
        <f ca="1">IFERROR(NOW()-F6,"-")</f>
        <v>2.2266435182245914E-2</v>
      </c>
      <c r="H6" s="71">
        <v>45988.311412037037</v>
      </c>
      <c r="I6" s="58" t="str">
        <f>IFERROR(VLOOKUP(D6,DB!A:F,6,0),"")</f>
        <v>SCECO</v>
      </c>
      <c r="J6" s="58" t="str">
        <f>IFERROR(VLOOKUP(D6,DB!A:G,7,0),"")</f>
        <v>Vandalized</v>
      </c>
      <c r="K6" s="82"/>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2"/>
    </row>
    <row r="7" spans="1:88" ht="31.5" customHeight="1">
      <c r="A7" s="98"/>
      <c r="B7" s="18" t="str">
        <f>IFERROR(VLOOKUP(D7,DB!A:K,11,0),"")</f>
        <v/>
      </c>
      <c r="C7" s="18"/>
      <c r="D7" s="18"/>
      <c r="E7" s="99"/>
      <c r="F7" s="100"/>
      <c r="G7" s="101">
        <f ca="1">IFERROR(NOW()-F7,"-")</f>
        <v>45988.339465509256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45988.339465509256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45988.339465509256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45988.339465509256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45988.339465509256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45988.339465509256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45988.339465509256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45988.339465509256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45988.339465509256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45988.339465509256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45988.339465509256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45988.339465509256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45988.339465509256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45988.339465509256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45988.339465509256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45988.339465509256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45988.339465509256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45988.339465509256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45988.339465509256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45988.339465509256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45988.339465509256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45988.339465509256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45988.339465509256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45988.339465509256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45988.339465509256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45988.339465509256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45988.339465509256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45988.339465509256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45988.339465509256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45988.339465509256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45988.339465509256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45988.339465509256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45988.339465509256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45988.339465509256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45988.339465509256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45988.339465509256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45988.339465509256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45988.339465509256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45988.339465509256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45988.339465509256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45988.339465509256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45988.339465509256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45988.339465509256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45988.339465509256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45988.339465509256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45988.339465509256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45988.339465509256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45988.339465509256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45988.339465509256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45988.339465509256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45988.339465509256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45988.339465509256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45988.339465509256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45988.339465509256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45988.339465509256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45988.339465509256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45988.339465509256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45988.339465509256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45988.339465509256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45988.339465509256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45988.339465509256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45988.339465509256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45988.339465509256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45988.339465509256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45988.339465509256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45988.339465509256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45988.339465509256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45988.339465509256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45988.339465509256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45988.339465509256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45988.339465509256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45988.339465509256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45988.339465509256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45988.339465509256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45988.339465509256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45988.339465509256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45988.339465509256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45988.339465509256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45988.339465509256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45988.339465509256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45988.339465509256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45988.339465509256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45988.339465509256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45988.339465509256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45988.339465509256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45988.339465509256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45988.339465509256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45988.339465509256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45988.339465509256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45988.339465509256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45988.339465509256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45988.339465509256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45988.339465509256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45988.339465509256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45988.339465509256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45988.339465509256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45988.339465509256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45988.339465509256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45988.339465509256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45988.339465509256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45988.339465509256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45988.339465509256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45988.339465509256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45988.339465509256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45988.339465509256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45988.339465509256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45988.339465509256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45988.339465509256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45988.339465509256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45988.339465509256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45988.339465509256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45988.339465509256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45988.339465509256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45988.339465509256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45988.339465509256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45988.339465509256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45988.339465509256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45988.339465509256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45988.339465509256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45988.339465509256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45988.339465509256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45988.339465509256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45988.339465509256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45988.339465509256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45988.339465509256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45988.339465509256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45988.339465509256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45988.339465509256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45988.339465509256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45988.339465509256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45988.339465509256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45988.339465509256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45988.339465509256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45988.339465509256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45988.339465509256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45988.339465509256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45988.339465509256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45988.339465509256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45988.339465509256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45988.339465509256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45988.339465509256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45988.339465509256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45988.339465509256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45988.339465509256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45988.339465509256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45988.339465509256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45988.339465509256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45988.339465509256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45988.339465509256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45988.339465509256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45988.339465509256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45988.339465509256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45988.339465509256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45988.339465509256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45988.339465509256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45988.339465509256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45988.339465509256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45988.339465509256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45988.339465509256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45988.339465509256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45988.339465509256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45988.339465509256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45988.339465509256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45988.339465509256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45988.339465509256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45988.339465509256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45988.339465509256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45988.339465509256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45988.339465509256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45988.339465509256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45988.339465509256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45988.339465509256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45988.339465509256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45988.339465509256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45988.339465509256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45988.339465509256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45988.339465509256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45988.339465509256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45988.339465509256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45988.339465509256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45988.339465509256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45988.339465509256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45988.339465509256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45988.339465509256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45988.339465509256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45988.339465509256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45988.339465509256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45988.339465509256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45988.339465509256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45988.339465509256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45988.339465509256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45988.339465509256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45988.339465509256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45988.339465509256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45988.339465509256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45988.339465509256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45988.339465509256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45988.339465509256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45988.339465509256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45988.339465509256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45988.339465509256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45988.339465509256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45988.339465509256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45988.339465509256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45988.339465509256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45988.339465509256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45988.339465509256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45988.339465509256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45988.339465509256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45988.339465509256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45988.339465509256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45988.339465509256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45988.339465509256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45988.339465509256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45988.339465509256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45988.339465509256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45988.339465509256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45988.339465509256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45988.339465509256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45988.339465509256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45988.339465509256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45988.339465509256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45988.339465509256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45988.339465509256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45988.339465509256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45988.339465509256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45988.339465509256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45988.339465509256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45988.339465509256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45988.339465509256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45988.339465509256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45988.339465509256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45988.339465509256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45988.339465509256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45988.339465509256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45988.339465509256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45988.339465509256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45988.339465509256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45988.339465509256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45988.339465509256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45988.339465509256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45988.339465509256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45988.339465509256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45988.339465509256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45988.339465509256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45988.339465509256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45988.339465509256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45988.339465509256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45988.339465509256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45988.339465509256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45988.339465509256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45988.339465509256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45988.339465509256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45988.339465509256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45988.339465509256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45988.339465509256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45988.339465509256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45988.339465509256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45988.339465509256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45988.339465509256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45988.339465509256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45988.339465509256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45988.339465509256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45988.339465509256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45988.339465509256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45988.339465509256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45988.339465509256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45988.339465509256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45988.339465509256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45988.339465509256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45988.339465509256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45988.339465509256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45988.339465509256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45988.339465509256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45988.339465509256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45988.339465509256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45988.339465509256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45988.339465509256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45988.339465509256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45988.339465509256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45988.339465509256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45988.339465509256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45988.339465509256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45988.339465509256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45988.339465509256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45988.339465509256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45988.339465509256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45988.339465509256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45988.339465509256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45988.339465509256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45988.339465509256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45988.339465509256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45988.339465509256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45988.339465509256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45988.339465509256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45988.339465509256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45988.339465509256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45988.339465509256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45988.339465509256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45988.339465509256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45988.339465509256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45988.339465509256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45988.339465509256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45988.339465509256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45988.339465509256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45988.339465509256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45988.339465509256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45988.339465509256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45988.339465509256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45988.339465509256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45988.339465509256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45988.339465509256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45988.339465509256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45988.339465509256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45988.339465509256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45988.339465509256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45988.339465509256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45988.339465509256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45988.339465509256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45988.339465509256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45988.339465509256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45988.339465509256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45988.339465509256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45988.339465509256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45988.339465509256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45988.339465509256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45988.339465509256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45988.339465509256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45988.339465509256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45988.339465509256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45988.339465509256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45988.339465509256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45988.339465509256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45988.339465509256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45988.339465509256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45988.339465509256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45988.339465509256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45988.339465509256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45988.339465509256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45988.339465509256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45988.339465509256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45988.339465509256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45988.339465509256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45988.339465509256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45988.339465509256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45988.339465509256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45988.339465509256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45988.339465509256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45988.339465509256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45988.339465509256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45988.339465509256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45988.339465509256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45988.339465509256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45988.339465509256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45988.339465509256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45988.339465509256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45988.339465509256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45988.339465509256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45988.339465509256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45988.339465509256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45988.339465509256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45988.339465509256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45988.339465509256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45988.339465509256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45988.339465509256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45988.339465509256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45988.339465509256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45988.339465509256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45988.339465509256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45988.339465509256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45988.339465509256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45988.339465509256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45988.339465509256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45988.339465509256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45988.339465509256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45988.339465509256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45988.339465509256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45988.339465509256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45988.339465509256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45988.339465509256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45988.339465509256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45988.339465509256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45988.339465509256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45988.339465509256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45988.339465509256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45988.339465509256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45988.339465509256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45988.339465509256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45988.339465509256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45988.339465509256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45988.339465509256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45988.339465509256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45988.339465509256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45988.339465509256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45988.339465509256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45988.339465509256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45988.339465509256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45988.339465509256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45988.339465509256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45988.339465509256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45988.339465509256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45988.339465509256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45988.339465509256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45988.339465509256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45988.339465509256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45988.339465509256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45988.339465509256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45988.339465509256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45988.339465509256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45988.339465509256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45988.339465509256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45988.339465509256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45988.339465509256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45988.339465509256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45988.339465509256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45988.339465509256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45988.339465509256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45988.339465509256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45988.339465509256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45988.339465509256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45988.339465509256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45988.339465509256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45988.339465509256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45988.339465509256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45988.339465509256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45988.339465509256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45988.339465509256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45988.339465509256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45988.339465509256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45988.339465509256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45988.339465509256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45988.339465509256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45988.339465509256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45988.339465509256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45988.339465509256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45988.339465509256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45988.339465509256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45988.339465509256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45988.339465509256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45988.339465509256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45988.339465509256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45988.339465509256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45988.339465509256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45988.339465509256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45988.339465509256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45988.339465509256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45988.339465509256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45988.339465509256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45988.339465509256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45988.339465509256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45988.339465509256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45988.339465509256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45988.339465509256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45988.339465509256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45988.339465509256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45988.339465509256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45988.339465509256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45988.339465509256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45988.339465509256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45988.339465509256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45988.339465509256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45988.339465509256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45988.339465509256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45988.339465509256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45988.339465509256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45988.339465509256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45988.339465509256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45988.339465509256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45988.339465509256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45988.339465509256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45988.339465509256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45988.339465509256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45988.339465509256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45988.339465509256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45988.339465509256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45988.339465509256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45988.339465509256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45988.339465509256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45988.339465509256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45988.339465509256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45988.339465509256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45988.339465509256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45988.339465509256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45988.339465509256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45988.339465509256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45988.339465509256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45988.339465509256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45988.339465509256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45988.339465509256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45988.339465509256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45988.339465509256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45988.339465509256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45988.339465509256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45988.339465509256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45988.339465509256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45988.339465509256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45988.339465509256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45988.339465509256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45988.339465509256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45988.339465509256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45988.339465509256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45988.339465509256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45988.339465509256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45988.339465509256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45988.339465509256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45988.339465509256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45988.339465509256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45988.339465509256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45988.339465509256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45988.339465509256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45988.339465509256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45988.339465509256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45988.339465509256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45988.339465509256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45988.339465509256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45988.339465509256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45988.339465509256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45988.339465509256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45988.339465509256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45988.339465509256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45988.339465509256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45988.339465509256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45988.339465509256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45988.339465509256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45988.339465509256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45988.339465509256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45988.339465509256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45988.339465509256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45988.339465509256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45988.339465509256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45988.339465509256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45988.339465509256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45988.339465509256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45988.339465509256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45988.339465509256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45988.339465509256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45988.339465509256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45988.339465509256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45988.339465509256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45988.339465509256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45988.339465509256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45988.339465509256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45988.339465509256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45988.339465509256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45988.339465509256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45988.339465509256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45988.339465509256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45988.339465509256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45988.339465509256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45988.339465509256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45988.339465509256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45988.339465509256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45988.339465509256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45988.339465509256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45988.339465509256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45988.339465509256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45988.339465509256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45988.339465509256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45988.339465509256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45988.339465509256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45988.339465509256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45988.339465509256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45988.339465509256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45988.339465509256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45988.339465509256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45988.339465509256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45988.339465509256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45988.339465509256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45988.339465509256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45988.339465509256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45988.339465509256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45988.339465509256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45988.339465509256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45988.339465509256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45988.339465509256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45988.339465509256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45988.339465509256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45988.339465509256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45988.339465509256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45988.339465509256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45988.339465509256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45988.339465509256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45988.339465509256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45988.339465509256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45988.339465509256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45988.339465509256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45988.339465509256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45988.339465509256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45988.339465509256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45988.339465509256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45988.339465509256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45988.339465509256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45988.339465509256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45988.339465509256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45988.339465509256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45988.339465509256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45988.339465509256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45988.339465509256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45988.339465509256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45988.339465509256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45988.339465509256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45988.339465509256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45988.339465509256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45988.339465509256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45988.339465509256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45988.339465509256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45988.339465509256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45988.339465509256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45988.339465509256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45988.339465509256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45988.339465509256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45988.339465509256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45988.339465509256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45988.339465509256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45988.339465509256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45988.339465509256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45988.339465509256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45988.339465509256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45988.339465509256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45988.339465509256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45988.339465509256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45988.339465509256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45988.339465509256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45988.339465509256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45988.339465509256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45988.339465509256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45988.339465509256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45988.339465509256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45988.339465509256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45988.339465509256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45988.339465509256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45988.339465509256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45988.339465509256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45988.339465509256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45988.339465509256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45988.339465509256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45988.339465509256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45988.339465509256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45988.339465509256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45988.339465509256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45988.339465509256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45988.339465509256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45988.339465509256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45988.339465509256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45988.339465509256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45988.339465509256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45988.339465509256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45988.339465509256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45988.339465509256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45988.339465509256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45988.339465509256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45988.339465509256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45988.339465509256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45988.339465509256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45988.339465509256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45988.339465509256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45988.339465509256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45988.339465509256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45988.339465509256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45988.339465509256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45988.339465509256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45988.339465509256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45988.339465509256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45988.339465509256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45988.339465509256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45988.339465509256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45988.339465509256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45988.339465509256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45988.339465509256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45988.339465509256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45988.339465509256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45988.339465509256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45988.339465509256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45988.339465509256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45988.339465509256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45988.339465509256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45988.339465509256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45988.339465509256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45988.339465509256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45988.339465509256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45988.339465509256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45988.339465509256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45988.339465509256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45988.339465509256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45988.339465509256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45988.339465509256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45988.339465509256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45988.339465509256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45988.339465509256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45988.339465509256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45988.339465509256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45988.339465509256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45988.339465509256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45988.339465509256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45988.339465509256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45988.339465509256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45988.339465509256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45988.339465509256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45988.339465509256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45988.339465509256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45988.339465509256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45988.339465509256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45988.339465509256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45988.339465509256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45988.339465509256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45988.339465509256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45988.339465509256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45988.339465509256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45988.339465509256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45988.339465509256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45988.339465509256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45988.339465509256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45988.339465509256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45988.339465509256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45988.339465509256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45988.339465509256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45988.339465509256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45988.339465509256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45988.339465509256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45988.339465509256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45988.339465509256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45988.339465509256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45988.339465509256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45988.339465509256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45988.339465509256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45988.339465509256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45988.339465509256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45988.339465509256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45988.339465509256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45988.339465509256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45988.339465509256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45988.339465509256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45988.339465509256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45988.339465509256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45988.339465509256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45988.339465509256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45988.339465509256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45988.339465509256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45988.339465509256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45988.339465509256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45988.339465509256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45988.339465509256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45988.339465509256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45988.339465509256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45988.339465509256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45988.339465509256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45988.339465509256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45988.339465509256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45988.339465509256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45988.339465509256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45988.339465509256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45988.339465509256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45988.339465509256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45988.339465509256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45988.339465509256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45988.339465509256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45988.339465509256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45988.339465509256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45988.339465509256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45988.339465509256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45988.339465509256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45988.339465509256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45988.339465509256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45988.339465509256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45988.339465509256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45988.339465509256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45988.339465509256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45988.339465509256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45988.339465509256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45988.339465509256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45988.339465509256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45988.339465509256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45988.339465509256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45988.339465509256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45988.339465509256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45988.339465509256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45988.339465509256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45988.339465509256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45988.339465509256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45988.339465509256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45988.339465509256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45988.339465509256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45988.339465509256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45988.339465509256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45988.339465509256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45988.339465509256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45988.339465509256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45988.339465509256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45988.339465509256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45988.339465509256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45988.339465509256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45988.339465509256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45988.339465509256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45988.339465509256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45988.339465509256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45988.339465509256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45988.339465509256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45988.339465509256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45988.339465509256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45988.339465509256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45988.339465509256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45988.339465509256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45988.339465509256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45988.339465509256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45988.339465509256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45988.339465509256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45988.339465509256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45988.339465509256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45988.339465509256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45988.339465509256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45988.339465509256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45988.339465509256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45988.339465509256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45988.339465509256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45988.339465509256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45988.339465509256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45988.339465509256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45988.339465509256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45988.339465509256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45988.339465509256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45988.339465509256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45988.339465509256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45988.339465509256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45988.339465509256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45988.339465509256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45988.339465509256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45988.339465509256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45988.339465509256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45988.339465509256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45988.339465509256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45988.339465509256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45988.339465509256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45988.339465509256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45988.339465509256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45988.339465509256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45988.339465509256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45988.339465509256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45988.339465509256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45988.339465509256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45988.339465509256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45988.339465509256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45988.339465509256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45988.339465509256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45988.339465509256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45988.339465509256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45988.339465509256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45988.339465509256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45988.339465509256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45988.339465509256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45988.339465509256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45988.339465509256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45988.339465509256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45988.339465509256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45988.339465509256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45988.339465509256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45988.339465509256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45988.339465509256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45988.339465509256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45988.339465509256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45988.339465509256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45988.339465509256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45988.339465509256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45988.339465509256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45988.339465509256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45988.339465509256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45988.339465509256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45988.339465509256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45988.339465509256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45988.339465509256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45988.339465509256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45988.339465509256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45988.339465509256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45988.339465509256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45988.339465509256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45988.339465509256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45988.339465509256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45988.339465509256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45988.339465509256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45988.339465509256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45988.339465509256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45988.339465509256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45988.339465509256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45988.339465509256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45988.339465509256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45988.339465509256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45988.339465509256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45988.339465509256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45988.339465509256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45988.339465509256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45988.339465509256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45988.339465509256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45988.339465509256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45988.339465509256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45988.339465509256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45988.339465509256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45988.339465509256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45988.339465509256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45988.339465509256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45988.339465509256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45988.339465509256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45988.339465509256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45988.339465509256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45988.339465509256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45988.339465509256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45988.339465509256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45988.339465509256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45988.339465509256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45988.339465509256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45988.339465509256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45988.339465509256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45988.339465509256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45988.339465509256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45988.339465509256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45988.339465509256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45988.339465509256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45988.339465509256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45988.339465509256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45988.339465509256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45988.339465509256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45988.339465509256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45988.339465509256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45988.339465509256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45988.339465509256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45988.339465509256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45988.339465509256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45988.339465509256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45988.339465509256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45988.339465509256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45988.339465509256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45988.339465509256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45988.339465509256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45988.339465509256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45988.339465509256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45988.339465509256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45988.339465509256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45988.339465509256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45988.339465509256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45988.339465509256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45988.339465509256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45988.339465509256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45988.339465509256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45988.339465509256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45988.339465509256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45988.339465509256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45988.339465509256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45988.339465509256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45988.339465509256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45988.339465509256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45988.339465509256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45988.339465509256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45988.339465509256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45988.339465509256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45988.339465509256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45988.339465509256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45988.339465509256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45988.339465509256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45988.339465509256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45988.339465509256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45988.339465509256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45988.339465509256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45988.339465509256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45988.339465509256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45988.339465509256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45988.339465509256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45988.339465509256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45988.339465509256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45988.339465509256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45988.339465509256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45988.339465509256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45988.339465509256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45988.339465509256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45988.339465509256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45988.339465509256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45988.339465509256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45988.339465509256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45988.339465509256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45988.339465509256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45988.339465509256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45988.339465509256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45988.339465509256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45988.339465509256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45988.339465509256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45988.339465509256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45988.339465509256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45988.339465509256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45988.339465509256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45988.339465509256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45988.339465509256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45988.339465509256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45988.339465509256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45988.339465509256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45988.339465509256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45988.339465509256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45988.339465509256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45988.339465509256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45988.339465509256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45988.339465509256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45988.339465509256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45988.339465509256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45988.339465509256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45988.339465509256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45988.339465509256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45988.339465509256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45988.339465509256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45988.339465509256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45988.339465509256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45988.339465509256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45988.339465509256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45988.339465509256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45988.339465509256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45988.339465509256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45988.339465509256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45988.339465509256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45988.339465509256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45988.339465509256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45988.339465509256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45988.339465509256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45988.339465509256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45988.339465509256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45988.339465509256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45988.339465509256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45988.339465509256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45988.339465509256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45988.339465509256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45988.339465509256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45988.339465509256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45988.339465509256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45988.339465509256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45988.339465509256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45988.339465509256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45988.339465509256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45988.339465509256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45988.339465509256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45988.339465509256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45988.339465509256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45988.339465509256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45988.339465509256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45988.339465509256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45988.339465509256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45988.339465509256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45988.339465509256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45988.339465509256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45988.339465509256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45988.339465509256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45988.339465509256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45988.339465509256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45988.339465509256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45988.339465509256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45988.339465509256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284.85874791665992</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39113</v>
      </c>
      <c r="E3" s="91" t="s">
        <v>39021</v>
      </c>
      <c r="F3" s="92"/>
      <c r="G3" s="93">
        <f t="shared" ref="G3:G26" ca="1" si="0">IFERROR(NOW()-F3,"")</f>
        <v>45988.339465509256</v>
      </c>
      <c r="H3" s="92">
        <v>45988.298171296294</v>
      </c>
      <c r="I3" s="92" t="str">
        <f>IFERROR(VLOOKUP(D3,DB!A:F,6,0),"")</f>
        <v>Generator-SG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45988.339465509256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45988.339465509256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45988.339465509256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45988.339465509256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45988.339465509256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45988.339465509256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45988.339465509256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45988.339465509256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45988.339465509256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45988.339465509256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45988.339465509256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45988.339465509256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45988.339465509256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45988.339465509256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45988.339465509256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45988.339465509256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45988.339465509256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45988.339465509256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45988.339465509256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45988.339465509256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45988.339465509256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45988.339465509256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45988.339465509256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45988.339465509256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45988.339465509256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45988.339465509256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45988.339465509256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45988.339465509256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45988.339465509256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45988.339465509256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45988.339465509256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45988.339465509256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45988.339465509256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45988.339465509256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45988.339465509256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45988.339465509256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45988.339465509256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45988.339465509256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45988.339465509256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45988.339465509256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45988.339465509256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45988.339465509256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45988.339465509256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45988.339465509256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45988.339465509256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45988.339465509256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45988.339465509256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45988.339465509256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45988.339465509256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45988.339465509256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45988.339465509256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45988.339465509256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45988.339465509256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45988.339465509256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45988.339465509256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45988.339465509256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45988.339465509256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45988.339465509256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45988.339465509256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45988.339465509256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45988.339465509256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45988.339465509256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45988.339465509256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45988.339465509256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45988.339465509256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45988.339465509256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45988.339465509256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45988.339465509256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45988.339465509256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45988.339465509256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45988.339465509256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45988.339465509256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45988.339465509256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45988.339465509256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45988.339465509256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45988.339465509256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45988.339465509256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45988.339465509256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45988.339465509256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45988.339465509256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45988.339465509256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45988.339465509256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45988.339465509256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45988.339465509256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45988.339465509256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45988.339465509256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45988.339465509256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45988.339465509256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45988.339465509256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45988.339465509256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45988.339465509256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45988.339465509256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45988.339465509256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45988.339465509256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45988.339465509256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45988.339465509256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45988.339465509256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45988.339465509256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45988.339465509256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45988.339465509256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45988.339465509256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45988.339465509256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45988.339465509256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45988.339465509256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45988.339465509256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45988.339465509256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45988.339465509256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45988.339465509256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45988.339465509256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45988.339465509256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45988.339465509256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45988.339465509256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45988.339465509256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45988.339465509256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45988.339465509256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45988.339465509256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45988.339465509256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45988.339465509256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45988.339465509256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45988.339465509256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45988.339465509256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45988.339465509256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45988.339465509256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45988.339465509256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45988.339465509256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45988.339465509256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45988.339465509256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45988.339465509256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45988.339465509256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45988.339465509256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45988.339465509256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45988.339465509256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45988.339465509256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45988.339465509256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45988.339465509256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45988.339465509256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45988.339465509256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45988.339465509256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45988.339465509256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45988.339465509256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45988.339465509256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45988.339465509256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45988.339465509256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45988.339465509256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45988.339465509256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45988.339465509256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45988.339465509256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45988.339465509256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45988.339465509256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45988.339465509256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45988.339465509256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45988.339465509256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45988.339465509256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45988.339465509256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45988.339465509256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45988.339465509256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45988.339465509256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45988.339465509256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45988.339465509256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45988.339465509256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45988.339465509256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45988.339465509256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45988.339465509256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45988.339465509256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45988.339465509256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45988.339465509256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45988.339465509256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45988.339465509256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45988.339465509256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45988.339465509256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45988.339465509256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45988.339465509256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45988.339465509256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45988.339465509256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45988.339465509256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45988.339465509256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45988.339465509256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45988.339465509256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45988.339465509256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45988.339465509256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45988.339465509256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45988.339465509256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45988.339465509256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45988.339465509256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45988.339465509256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45988.339465509256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45988.339465509256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45988.339465509256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45988.339465509256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45988.339465509256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45988.339465509256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45988.339465509256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45988.339465509256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45988.339465509256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45988.339465509256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45988.339465509256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45988.339465509256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45988.339465509256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45988.339465509256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45988.339465509256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45988.339465509256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45988.339465509256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45988.339465509256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45988.339465509256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45988.339465509256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45988.339465509256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45988.339465509256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45988.339465509256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45988.339465509256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45988.339465509256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45988.339465509256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45988.339465509256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45988.339465509256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45988.339465509256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45988.339465509256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45988.339465509256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45988.339465509256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45988.339465509256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45988.339465509256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45988.339465509256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45988.339465509256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45988.339465509256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45988.339465509256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45988.339465509256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45988.339465509256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45988.339465509256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45988.339465509256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45988.339465509256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45988.339465509256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45988.339465509256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45988.339465509256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45988.339465509256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45988.339465509256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45988.339465509256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45988.339465509256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45988.339465509256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45988.339465509256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45988.339465509256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45988.339465509256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45988.339465509256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45988.339465509256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45988.339465509256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45988.339465509256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45988.339465509256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45988.339465509256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45988.339465509256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45988.339465509256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45988.339465509256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45988.339465509256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45988.339465509256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45988.339465509256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45988.339465509256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45988.339465509256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45988.339465509256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45988.339465509256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45988.339465509256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45988.339465509256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45988.339465509256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45988.339465509256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45988.339465509256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45988.339465509256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45988.339465509256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45988.339465509256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45988.339465509256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45988.339465509256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45988.339465509256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45988.339465509256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45988.339465509256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45988.339465509256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45988.339465509256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45988.339465509256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45988.339465509256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45988.339465509256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45988.339465509256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45988.339465509256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45988.339465509256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45988.339465509256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45988.339465509256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45988.339465509256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45988.339465509256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45988.339465509256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45988.339465509256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45988.339465509256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45988.339465509256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45988.339465509256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45988.339465509256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45988.339465509256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45988.339465509256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45988.339465509256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45988.339465509256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45988.339465509256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45988.339465509256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45988.339465509256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45988.339465509256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45988.339465509256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45988.339465509256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45988.339465509256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45988.339465509256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45988.339465509256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45988.339465509256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45988.339465509256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45988.339465509256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45988.339465509256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45988.339465509256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45988.339465509256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45988.339465509256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45988.339465509256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45988.339465509256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45988.339465509256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45988.339465509256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45988.339465509256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45988.339465509256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45988.339465509256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45988.339465509256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45988.339465509256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45988.339465509256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45988.339465509256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45988.339465509256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45988.339465509256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45988.339465509256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45988.339465509256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45988.339465509256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45988.339465509256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45988.339465509256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45988.339465509256</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3" sqref="D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96.507405324067804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62.150588194439479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39.678354398143711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6.9661668981425464</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37">
        <v>3</v>
      </c>
      <c r="D6" s="106" t="s">
        <v>36642</v>
      </c>
      <c r="E6" s="37" t="s">
        <v>39021</v>
      </c>
      <c r="F6" s="38">
        <v>45988.313993055555</v>
      </c>
      <c r="G6" s="108">
        <f t="shared" ref="G6:G38" ca="1" si="2">IFERROR(NOW()-F6,"")</f>
        <v>2.5472453700785991E-2</v>
      </c>
      <c r="H6" s="38">
        <v>45988.301134259258</v>
      </c>
      <c r="I6" s="37" t="str">
        <f>IFERROR(VLOOKUP(D6,DB!A:F,6,0),"")</f>
        <v>Generator-SG</v>
      </c>
      <c r="J6" s="37" t="str">
        <f>IFERROR(VLOOKUP(D6,DB!A:G,7,0),"")</f>
        <v>In progress</v>
      </c>
      <c r="K6" s="37" t="s">
        <v>39124</v>
      </c>
      <c r="L6" s="37" t="str">
        <f>IFERROR(VLOOKUP(D6,DB!A:I,9,0),"")</f>
        <v>Latis</v>
      </c>
    </row>
    <row r="7" spans="1:13" s="39" customFormat="1">
      <c r="A7" s="37"/>
      <c r="B7" s="37" t="str">
        <f>IFERROR(VLOOKUP(D7,DB!A:K,11,0),"")</f>
        <v/>
      </c>
      <c r="C7" s="37"/>
      <c r="D7" s="37"/>
      <c r="E7" s="37"/>
      <c r="F7" s="38"/>
      <c r="G7" s="108">
        <f t="shared" ca="1" si="2"/>
        <v>45988.339465509256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45988.339465509256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45988.339465509256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45988.339465509256</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45988.339465509256</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45988.339465509256</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45988.339465509256</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45988.339465509256</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45988.339465509256</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45988.339465509256</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45988.339465509256</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45988.339465509256</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45988.339465509256</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45988.339465509256</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45988.339465509256</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45988.339465509256</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45988.339465509256</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45988.339465509256</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45988.339465509256</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45988.339465509256</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45988.339465509256</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45988.339465509256</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45988.339465509256</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45988.339465509256</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45988.339465509256</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45988.339465509256</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45988.339465509256</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45988.339465509256</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45988.339465509256</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45988.339465509256</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45988.339465509256</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45988.339465509256</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4" t="str">
        <f>IFERROR(VLOOKUP(D2,DB!A:K,11,0),"")</f>
        <v>R6</v>
      </c>
      <c r="C2" s="125">
        <v>1</v>
      </c>
      <c r="D2" s="124" t="s">
        <v>35266</v>
      </c>
      <c r="E2" s="106" t="s">
        <v>39021</v>
      </c>
      <c r="F2" s="72">
        <v>45988.062847222223</v>
      </c>
      <c r="G2" s="72">
        <f ca="1">IFERROR(NOW()-F2,"-")</f>
        <v>0.27661828703276115</v>
      </c>
      <c r="H2" s="72">
        <v>45988.062800925924</v>
      </c>
      <c r="I2" s="124" t="str">
        <f>IFERROR(VLOOKUP(D2,DB!A:F,6,0),"")</f>
        <v>Generator-SG</v>
      </c>
      <c r="J2" s="146" t="str">
        <f>IFERROR(VLOOKUP(D2,DB!A:G,7,0),"")</f>
        <v>Dead</v>
      </c>
      <c r="K2" s="127" t="s">
        <v>39126</v>
      </c>
      <c r="L2" s="147" t="str">
        <f>IFERROR(VLOOKUP(D2,DB!A:I,9,0),"")</f>
        <v>Latis</v>
      </c>
    </row>
    <row r="3" spans="1:16382" ht="31.5" customHeight="1">
      <c r="A3"/>
      <c r="B3" s="124" t="str">
        <f>IFERROR(VLOOKUP(D3,DB!A:K,11,0),"")</f>
        <v/>
      </c>
      <c r="C3" s="125"/>
      <c r="D3" s="124"/>
      <c r="E3" s="106"/>
      <c r="F3"/>
      <c r="G3" s="72">
        <f ca="1">IFERROR(NOW()-F3,"-")</f>
        <v>45988.339465509256</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45988.339465509256</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45988.339465509256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45988.339465509256</v>
      </c>
      <c r="H6" s="126"/>
      <c r="I6" s="124" t="str">
        <f>IFERROR(VLOOKUP(D6,DB!A:F,6,0),"")</f>
        <v/>
      </c>
      <c r="J6" s="124" t="str">
        <f>IFERROR(VLOOKUP(D6,DB!A:G,7,0),"")</f>
        <v/>
      </c>
      <c r="K6" s="127" t="s">
        <v>39127</v>
      </c>
      <c r="L6" s="128" t="str">
        <f>IFERROR(VLOOKUP(D6,DB!A:I,9,0),"")</f>
        <v/>
      </c>
    </row>
    <row r="7" spans="1:16382" ht="31.5" customHeight="1">
      <c r="A7" s="123"/>
      <c r="B7" s="124" t="str">
        <f>IFERROR(VLOOKUP(D7,DB!A:K,11,0),"")</f>
        <v/>
      </c>
      <c r="C7" s="125"/>
      <c r="D7" s="124"/>
      <c r="E7" s="106"/>
      <c r="F7" s="126"/>
      <c r="G7" s="72">
        <f ca="1">IFERROR(NOW()-F7,"-")</f>
        <v>45988.339465509256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45988.339465509256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45988.339465509256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45988.339465509256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45988.339465509256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45988.339465509256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45988.339465509256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45988.339465509256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45988.339465509256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45988.339465509256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45988.339465509256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45988.339465509256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45988.339465509256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45988.339465509256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45988.339465509256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45988.339465509256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45988.339465509256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45988.339465509256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45988.339465509256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45988.339465509256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45988.339465509256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45988.339465509256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45988.339465509256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45988.339465509256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45988.339465509256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45988.339465509256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45988.339465509256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45988.339465509256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45988.339465509256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45988.339465509256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45988.339465509256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45988.339465509256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45988.339465509256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2025-11-27T05:09:00Z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