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47" documentId="120_S{2AC9BD13-BADA-5192-A53E-5A8FF88502F6}" xr6:coauthVersionLast="47" xr6:coauthVersionMax="47" xr10:uidLastSave="{E1680317-F2DB-40E0-A9B9-E0C4DA2EC4A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3" i="9"/>
  <c r="I4" i="9"/>
  <c r="I5" i="9"/>
  <c r="I6" i="9"/>
  <c r="G4" i="9"/>
  <c r="G5" i="9"/>
  <c r="L2" i="9"/>
  <c r="L3" i="9"/>
  <c r="L4" i="9"/>
  <c r="L5" i="9"/>
  <c r="L6" i="9"/>
  <c r="J2" i="9"/>
  <c r="J3" i="9"/>
  <c r="J4" i="9"/>
  <c r="J5" i="9"/>
  <c r="J6" i="9"/>
  <c r="G6" i="9"/>
  <c r="G7"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<sst xmlns="http://schemas.openxmlformats.org/spreadsheetml/2006/main" count="180273" uniqueCount="39121">
  <si>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</si>
  <si>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</si>
  <si>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</si>
  <si>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</si>
  <si>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</si>
  <si>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</si>
  <si>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</si>
  <si>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</si>
  <si>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</si>
  <si>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</si>
  <si>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</si>
  <si>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</si>
  <si>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</si>
  <si>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</si>
  <si>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</si>
  <si>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</si>
  <si>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</si>
  <si>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</si>
  <si>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</si>
  <si>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</si>
  <si>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</si>
  <si>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</si>
  <si>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</si>
  <si>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</si>
  <si>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</si>
  <si>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</si>
  <si>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</si>
  <si>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</si>
  <si>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</si>
  <si>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</si>
  <si>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</si>
  <si>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</si>
  <si>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</si>
  <si>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</si>
  <si>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</si>
  <si>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</si>
  <si>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</si>
  <si>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</si>
  <si>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</si>
  <si>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</si>
  <si>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</si>
  <si>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</si>
  <si>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</si>
  <si>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</si>
  <si>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</si>
  <si>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</si>
  <si>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</si>
  <si>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</si>
  <si>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</si>
  <si>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</si>
  <si>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</si>
  <si>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</si>
  <si>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</si>
  <si>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</si>
  <si>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</si>
  <si>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</si>
  <si>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</si>
  <si>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</si>
  <si>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</si>
  <si>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</si>
  <si>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</si>
  <si>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</si>
  <si>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</si>
  <si>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</si>
  <si>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</si>
  <si>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</si>
  <si>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</si>
  <si>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</si>
  <si>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</si>
  <si>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</si>
  <si>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</si>
  <si>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</si>
  <si>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</si>
  <si>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</si>
  <si>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</si>
  <si>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</si>
  <si>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</si>
  <si>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</si>
  <si>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</si>
  <si>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</si>
  <si>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</si>
  <si>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</si>
  <si>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</si>
  <si>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</si>
  <si>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</si>
  <si>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</si>
  <si>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</si>
  <si>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</si>
  <si>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</si>
  <si>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</si>
  <si>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</si>
  <si>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</si>
  <si>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</si>
  <si>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</si>
  <si>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</si>
  <si>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</si>
  <si>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</si>
  <si>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</si>
  <si>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</si>
  <si>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</si>
  <si>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</si>
  <si>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</si>
  <si>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</si>
  <si>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</si>
  <si>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</si>
  <si>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</si>
  <si>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</si>
  <si>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</si>
  <si>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</si>
  <si>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</si>
  <si>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</si>
  <si>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</si>
  <si>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</si>
  <si>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</si>
  <si>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</si>
  <si>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</si>
  <si>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</si>
  <si>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</si>
  <si>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</si>
  <si>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</si>
  <si>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</si>
  <si>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</si>
  <si>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</si>
  <si>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</si>
  <si>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</si>
  <si>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</si>
  <si>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</si>
  <si>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</si>
  <si>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</si>
  <si>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</si>
  <si>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</si>
  <si>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</si>
  <si>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</si>
  <si>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</si>
  <si>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</si>
  <si>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</si>
  <si>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</si>
  <si>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</si>
  <si>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</si>
  <si>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</si>
  <si>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</si>
  <si>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</si>
  <si>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</si>
  <si>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</si>
  <si>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</si>
  <si>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</si>
  <si>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</si>
  <si>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</si>
  <si>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</si>
  <si>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</si>
  <si>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</si>
  <si>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</si>
  <si>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</si>
  <si>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</si>
  <si>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</si>
  <si>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</si>
  <si>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</si>
  <si>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</si>
  <si>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</si>
  <si>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</si>
  <si>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</si>
  <si>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</si>
  <si>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</si>
  <si>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</si>
  <si>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</si>
  <si>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</si>
  <si>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</si>
  <si>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</si>
  <si>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</si>
  <si>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</si>
  <si>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</si>
  <si>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</si>
  <si>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</si>
  <si>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</si>
  <si>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</si>
  <si>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</si>
  <si>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</si>
  <si>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</si>
  <si>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</si>
  <si>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</si>
  <si>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</si>
  <si>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</si>
  <si>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</si>
  <si>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</si>
  <si>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</si>
  <si>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</si>
  <si>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</si>
  <si>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</si>
  <si>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</si>
  <si>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</si>
  <si>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</si>
  <si>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</si>
  <si>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</si>
  <si>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</si>
  <si>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</si>
  <si>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</si>
  <si>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</si>
  <si>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</si>
  <si>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</si>
  <si>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</si>
  <si>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</si>
  <si>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</si>
  <si>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</si>
  <si>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</si>
  <si>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</si>
  <si>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</si>
  <si>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</si>
  <si>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</si>
  <si>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</si>
  <si>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</si>
  <si>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</si>
  <si>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</si>
  <si>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</si>
  <si>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</si>
  <si>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</si>
  <si>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</si>
  <si>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</si>
  <si>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</si>
  <si>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</si>
  <si>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</si>
  <si>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</si>
  <si>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</si>
  <si>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</si>
  <si>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</si>
  <si>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</si>
  <si>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</si>
  <si>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</si>
  <si>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</si>
  <si>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</si>
  <si>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</si>
  <si>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</si>
  <si>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</si>
  <si>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</si>
  <si>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</si>
  <si>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</si>
  <si>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</si>
  <si>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</si>
  <si>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</si>
  <si>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</si>
  <si>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</si>
  <si>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</si>
  <si>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</si>
  <si>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</si>
  <si>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</si>
  <si>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</si>
  <si>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</si>
  <si>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</si>
  <si>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</si>
  <si>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</si>
  <si>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</si>
  <si>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</si>
  <si>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</si>
  <si>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</si>
  <si>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</si>
  <si>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</si>
  <si>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</si>
  <si>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</si>
  <si>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</si>
  <si>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</si>
  <si>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</si>
  <si>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</si>
  <si>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</si>
  <si>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</si>
  <si>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</si>
  <si>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</si>
  <si>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</si>
  <si>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</si>
  <si>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</si>
  <si>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</si>
  <si>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</si>
  <si>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</si>
  <si>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</si>
  <si>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</si>
  <si>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</si>
  <si>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</si>
  <si>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</si>
  <si>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</si>
  <si>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</si>
  <si>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</si>
  <si>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</si>
  <si>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</si>
  <si>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</si>
  <si>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</si>
  <si>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</si>
  <si>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</si>
  <si>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</si>
  <si>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</si>
  <si>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</si>
  <si>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</si>
  <si>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</si>
  <si>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</si>
  <si>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</si>
  <si>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</si>
  <si>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</si>
  <si>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</si>
  <si>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</si>
  <si>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</si>
  <si>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</si>
  <si>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</si>
  <si>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</si>
  <si>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</si>
  <si>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</si>
  <si>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</si>
  <si>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</si>
  <si>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</si>
  <si>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</si>
  <si>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</si>
  <si>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</si>
  <si>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</si>
  <si>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</si>
  <si>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</si>
  <si>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</si>
  <si>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</si>
  <si>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</si>
  <si>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</si>
  <si>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</si>
  <si>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</si>
  <si>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</si>
  <si>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</si>
  <si>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</si>
  <si>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</si>
  <si>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</si>
  <si>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</si>
  <si>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</si>
  <si>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</si>
  <si>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</si>
  <si>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</si>
  <si>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</si>
  <si>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</si>
  <si>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</si>
  <si>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</si>
  <si>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</si>
  <si>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</si>
  <si>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</si>
  <si>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</si>
  <si>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</si>
  <si>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</si>
  <si>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</si>
  <si>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</si>
  <si>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</si>
  <si>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</si>
  <si>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</si>
  <si>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</si>
  <si>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</si>
  <si>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</si>
  <si>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</si>
  <si>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</si>
  <si>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</si>
  <si>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</si>
  <si>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</si>
  <si>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</si>
  <si>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</si>
  <si>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</si>
  <si>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</si>
  <si>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</si>
  <si>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</si>
  <si>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</si>
  <si>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</si>
  <si>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</si>
  <si>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</si>
  <si>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</si>
  <si>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</si>
  <si>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</si>
  <si>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</si>
  <si>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</si>
  <si>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</si>
  <si>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</si>
  <si>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</si>
  <si>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</si>
  <si>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</si>
  <si>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</si>
  <si>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</si>
  <si>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</si>
  <si>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</si>
  <si>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</si>
  <si>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</si>
  <si>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</si>
  <si>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</si>
  <si>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</si>
  <si>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</si>
  <si>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</si>
  <si>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</si>
  <si>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</si>
  <si>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</si>
  <si>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</si>
  <si>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</si>
  <si>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</si>
  <si>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</si>
  <si>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</si>
  <si>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</si>
  <si>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</si>
  <si>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</si>
  <si>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</si>
  <si>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</si>
  <si>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</si>
  <si>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</si>
  <si>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</si>
  <si>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</si>
  <si>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</si>
  <si>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</si>
  <si>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</si>
  <si>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</si>
  <si>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</si>
  <si>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</si>
  <si>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</si>
  <si>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</si>
  <si>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</si>
  <si>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</si>
  <si>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</si>
  <si>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</si>
  <si>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</si>
  <si>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</si>
  <si>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</si>
  <si>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</si>
  <si>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</si>
  <si>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</si>
  <si>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</si>
  <si>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</si>
  <si>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</si>
  <si>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</si>
  <si>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</si>
  <si>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</si>
  <si>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</si>
  <si>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</si>
  <si>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</si>
  <si>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</si>
  <si>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</si>
  <si>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</si>
  <si>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</si>
  <si>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</si>
  <si>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</si>
  <si>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</si>
  <si>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</si>
  <si>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</si>
  <si>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</si>
  <si>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</si>
  <si>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</si>
  <si>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</si>
  <si>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</si>
  <si>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</si>
  <si>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</si>
  <si>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</si>
  <si>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</si>
  <si>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</si>
  <si>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</si>
  <si>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</si>
  <si>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</si>
  <si>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</si>
  <si>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</si>
  <si>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</si>
  <si>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</si>
  <si>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</si>
  <si>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</si>
  <si>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</si>
  <si>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</si>
  <si>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</si>
  <si>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</si>
  <si>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</si>
  <si>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</si>
  <si>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</si>
  <si>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</si>
  <si>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</si>
  <si>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</si>
  <si>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</si>
  <si>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</si>
  <si>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</si>
  <si>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</si>
  <si>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</si>
  <si>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</si>
  <si>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</si>
  <si>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</si>
  <si>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</si>
  <si>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</si>
  <si>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</si>
  <si>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</si>
  <si>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</si>
  <si>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</si>
  <si>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</si>
  <si>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</si>
  <si>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</si>
  <si>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</si>
  <si>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</si>
  <si>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</si>
  <si>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</si>
  <si>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</si>
  <si>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</si>
  <si>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</si>
  <si>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</si>
  <si>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</si>
  <si>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</si>
  <si>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</si>
  <si>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</si>
  <si>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</si>
  <si>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</si>
  <si>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</si>
  <si>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</si>
  <si>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</si>
  <si>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</si>
  <si>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</si>
  <si>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</si>
  <si>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</si>
  <si>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</si>
  <si>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</si>
  <si>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</si>
  <si>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</si>
  <si>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</si>
  <si>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</si>
  <si>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</si>
  <si>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</si>
  <si>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</si>
  <si>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</si>
  <si>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</si>
  <si>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</si>
  <si>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</si>
  <si>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</si>
  <si>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</si>
  <si>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</si>
  <si>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</si>
  <si>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</si>
  <si>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</si>
  <si>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</si>
  <si>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</si>
  <si>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</si>
  <si>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</si>
  <si>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</si>
  <si>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</si>
  <si>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</si>
  <si>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</si>
  <si>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</si>
  <si>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</si>
  <si>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</si>
  <si>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</si>
  <si>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</si>
  <si>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</si>
  <si>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</si>
  <si>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</si>
  <si>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</si>
  <si>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</si>
  <si>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</si>
  <si>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</si>
  <si>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</si>
  <si>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</si>
  <si>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</si>
  <si>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</si>
  <si>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</si>
  <si>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</si>
  <si>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</si>
  <si>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</si>
  <si>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</si>
  <si>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</si>
  <si>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</si>
  <si>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</si>
  <si>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</si>
  <si>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</si>
  <si>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</si>
  <si>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</si>
  <si>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</si>
  <si>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</si>
  <si>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</si>
  <si>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</si>
  <si>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</si>
  <si>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</si>
  <si>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</si>
  <si>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</si>
  <si>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</si>
  <si>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</si>
  <si>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</si>
  <si>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</si>
  <si>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</si>
  <si>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</si>
  <si>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</si>
  <si>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</si>
  <si>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</si>
  <si>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</si>
  <si>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</si>
  <si>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</si>
  <si>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</si>
  <si>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</si>
  <si>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</si>
  <si>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</si>
  <si>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</si>
  <si>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</si>
  <si>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</si>
  <si>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</si>
  <si>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</si>
  <si>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</si>
  <si>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</si>
  <si>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</si>
  <si>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</si>
  <si>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</si>
  <si>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</si>
  <si>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</si>
  <si>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</si>
  <si>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</si>
  <si>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</si>
  <si>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</si>
  <si>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</si>
  <si>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</si>
  <si>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</si>
  <si>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</si>
  <si>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</si>
  <si>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</si>
  <si>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</si>
  <si>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</si>
  <si>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</si>
  <si>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</si>
  <si>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</si>
  <si>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</si>
  <si>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</si>
  <si>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</si>
  <si>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</si>
  <si>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</si>
  <si>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</si>
  <si>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</si>
  <si>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</si>
  <si>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</si>
  <si>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</si>
  <si>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</si>
  <si>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</si>
  <si>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</si>
  <si>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</si>
  <si>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</si>
  <si>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</si>
  <si>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</si>
  <si>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</si>
  <si>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</si>
  <si>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</si>
  <si>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</si>
  <si>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</si>
  <si>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</si>
  <si>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</si>
  <si>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</si>
  <si>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</si>
  <si>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</si>
  <si>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</si>
  <si>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</si>
  <si>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</si>
  <si>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</si>
  <si>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</si>
  <si>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</si>
  <si>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</si>
  <si>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</si>
  <si>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</si>
  <si>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</si>
  <si>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</si>
  <si>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</si>
  <si>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</si>
  <si>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</si>
  <si>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</si>
  <si>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</si>
  <si>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</si>
  <si>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</si>
  <si>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</si>
  <si>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</si>
  <si>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</si>
  <si>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</si>
  <si>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</si>
  <si>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</si>
  <si>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</si>
  <si>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</si>
  <si>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</si>
  <si>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</si>
  <si>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</si>
  <si>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</si>
  <si>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</si>
  <si>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</si>
  <si>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</si>
  <si>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</si>
  <si>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</si>
  <si>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</si>
  <si>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</si>
  <si>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</si>
  <si>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</si>
  <si>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</si>
  <si>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</si>
  <si>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</si>
  <si>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</si>
  <si>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</si>
  <si>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</si>
  <si>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</si>
  <si>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</si>
  <si>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</si>
  <si>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</si>
  <si>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</si>
  <si>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</si>
  <si>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</si>
  <si>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</si>
  <si>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</si>
  <si>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</si>
  <si>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</si>
  <si>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</si>
  <si>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</si>
  <si>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</si>
  <si>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</si>
  <si>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</si>
  <si>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</si>
  <si>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</si>
  <si>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</si>
  <si>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</si>
  <si>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</si>
  <si>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</si>
  <si>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</si>
  <si>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</si>
  <si>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</si>
  <si>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</si>
  <si>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</si>
  <si>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</si>
  <si>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</si>
  <si>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</si>
  <si>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</si>
  <si>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</si>
  <si>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</si>
  <si>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</si>
  <si>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</si>
  <si>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</si>
  <si>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</si>
  <si>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</si>
  <si>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</si>
  <si>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</si>
  <si>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</si>
  <si>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</si>
  <si>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</si>
  <si>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</si>
  <si>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</si>
  <si>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</si>
  <si>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</si>
  <si>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</si>
  <si>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</si>
  <si>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</si>
  <si>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</si>
  <si>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</si>
  <si>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</si>
  <si>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</si>
  <si>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</si>
  <si>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</si>
  <si>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</si>
  <si>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</si>
  <si>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</si>
  <si>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</si>
  <si>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</si>
  <si>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</si>
  <si>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</si>
  <si>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</si>
  <si>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</si>
  <si>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</si>
  <si>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</si>
  <si>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</si>
  <si>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</si>
  <si>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</si>
  <si>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</si>
  <si>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</si>
  <si>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</si>
  <si>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</si>
  <si>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</si>
  <si>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</si>
  <si>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</si>
  <si>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</si>
  <si>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</si>
  <si>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</si>
  <si>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</si>
  <si>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</si>
  <si>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</si>
  <si>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</si>
  <si>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</si>
  <si>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</si>
  <si>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</si>
  <si>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</si>
  <si>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</si>
  <si>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</si>
  <si>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</si>
  <si>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</si>
  <si>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</si>
  <si>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</si>
  <si>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</si>
  <si>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</si>
  <si>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</si>
  <si>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</si>
  <si>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</si>
  <si>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</si>
  <si>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</si>
  <si>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</si>
  <si>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</si>
  <si>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</si>
  <si>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</si>
  <si>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</si>
  <si>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</si>
  <si>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</si>
  <si>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</si>
  <si>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</si>
  <si>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</si>
  <si>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</si>
  <si>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</si>
  <si>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</si>
  <si>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</si>
  <si>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</si>
  <si>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</si>
  <si>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</si>
  <si>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</si>
  <si>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</si>
  <si>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</si>
  <si>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</si>
  <si>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</si>
  <si>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</si>
  <si>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</si>
  <si>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</si>
  <si>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</si>
  <si>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</si>
  <si>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</si>
  <si>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</si>
  <si>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</si>
  <si>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</si>
  <si>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</si>
  <si>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</si>
  <si>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</si>
  <si>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</si>
  <si>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</si>
  <si>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</si>
  <si>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</si>
  <si>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</si>
  <si>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</si>
  <si>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</si>
  <si>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</si>
  <si>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</si>
  <si>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</si>
  <si>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</si>
  <si>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</si>
  <si>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</si>
  <si>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</si>
  <si>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</si>
  <si>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</si>
  <si>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</si>
  <si>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</si>
  <si>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</si>
  <si>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</si>
  <si>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</si>
  <si>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</si>
  <si>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</si>
  <si>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</si>
  <si>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</si>
  <si>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</si>
  <si>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</si>
  <si>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</si>
  <si>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</si>
  <si>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</si>
  <si>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</si>
  <si>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</si>
  <si>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</si>
  <si>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</si>
  <si>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</si>
  <si>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</si>
  <si>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</si>
  <si>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</si>
  <si>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</si>
  <si>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</si>
  <si>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</si>
  <si>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</si>
  <si>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</si>
  <si>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</si>
  <si>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</si>
  <si>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</si>
  <si>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</si>
  <si>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</si>
  <si>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</si>
  <si>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</si>
  <si>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</si>
  <si>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</si>
  <si>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</si>
  <si>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</si>
  <si>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</si>
  <si>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</si>
  <si>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</si>
  <si>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</si>
  <si>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</si>
  <si>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</si>
  <si>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</si>
  <si>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</si>
  <si>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</si>
  <si>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</si>
  <si>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</si>
  <si>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</si>
  <si>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</si>
  <si>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</si>
  <si>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</si>
  <si>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</si>
  <si>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</si>
  <si>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</si>
  <si>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</si>
  <si>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</si>
  <si>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</si>
  <si>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</si>
  <si>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</si>
  <si>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</si>
  <si>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</si>
  <si>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</si>
  <si>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</si>
  <si>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</si>
  <si>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</si>
  <si>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</si>
  <si>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</si>
  <si>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</si>
  <si>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</si>
  <si>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</si>
  <si>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</si>
  <si>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</si>
  <si>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</si>
  <si>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</si>
  <si>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</si>
  <si>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</si>
  <si>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</si>
  <si>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</si>
  <si>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</si>
  <si>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</si>
  <si>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</si>
  <si>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</si>
  <si>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</si>
  <si>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</si>
  <si>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</si>
  <si>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</si>
  <si>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</si>
  <si>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</si>
  <si>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</si>
  <si>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</si>
  <si>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</si>
  <si>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</si>
  <si>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</si>
  <si>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</si>
  <si>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</si>
  <si>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</si>
  <si>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</si>
  <si>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</si>
  <si>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</si>
  <si>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</si>
  <si>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</si>
  <si>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</si>
  <si>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</si>
  <si>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</si>
  <si>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</si>
  <si>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</si>
  <si>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</si>
  <si>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</si>
  <si>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</si>
  <si>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</si>
  <si>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</si>
  <si>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</si>
  <si>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</si>
  <si>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</si>
  <si>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</si>
  <si>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</si>
  <si>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</si>
  <si>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</si>
  <si>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</si>
  <si>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</si>
  <si>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</si>
  <si>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</si>
  <si>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</si>
  <si>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</si>
  <si>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</si>
  <si>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</si>
  <si>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</si>
  <si>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</si>
  <si>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</si>
  <si>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</si>
  <si>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</si>
  <si>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</si>
  <si>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</si>
  <si>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</si>
  <si>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</si>
  <si>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</si>
  <si>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</si>
  <si>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</si>
  <si>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</si>
  <si>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</si>
  <si>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</si>
  <si>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</si>
  <si>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</si>
  <si>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</si>
  <si>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</si>
  <si>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</si>
  <si>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</si>
  <si>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</si>
  <si>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</si>
  <si>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</si>
  <si>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</si>
  <si>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</si>
  <si>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</si>
  <si>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</si>
  <si>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</si>
  <si>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</si>
  <si>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</si>
  <si>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</si>
  <si>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</si>
  <si>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</si>
  <si>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</si>
  <si>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</si>
  <si>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</si>
  <si>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</si>
  <si>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</si>
  <si>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</si>
  <si>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</si>
  <si>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</si>
  <si>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</si>
  <si>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</si>
  <si>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</si>
  <si>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</si>
  <si>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</si>
  <si>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</si>
  <si>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</si>
  <si>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</si>
  <si>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</si>
  <si>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</si>
  <si>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</si>
  <si>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</si>
  <si>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</si>
  <si>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</si>
  <si>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</si>
  <si>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</si>
  <si>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</si>
  <si>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</si>
  <si>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</si>
  <si>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</si>
  <si>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</si>
  <si>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</si>
  <si>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</si>
  <si>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</si>
  <si>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</si>
  <si>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</si>
  <si>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</si>
  <si>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</si>
  <si>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</si>
  <si>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</si>
  <si>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</si>
  <si>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</si>
  <si>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</si>
  <si>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</si>
  <si>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</si>
  <si>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</si>
  <si>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</si>
  <si>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</si>
  <si>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</si>
  <si>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</si>
  <si>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</si>
  <si>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</si>
  <si>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</si>
  <si>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</si>
  <si>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</si>
  <si>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</si>
  <si>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</si>
  <si>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</si>
  <si>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</si>
  <si>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</si>
  <si>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</si>
  <si>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</si>
  <si>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</si>
  <si>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</si>
  <si>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</si>
  <si>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</si>
  <si>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</si>
  <si>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</si>
  <si>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</si>
  <si>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</si>
  <si>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</si>
  <si>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</si>
  <si>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</si>
  <si>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</si>
  <si>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</si>
  <si>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</si>
  <si>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</si>
  <si>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</si>
  <si>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</si>
  <si>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</si>
  <si>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</si>
  <si>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</si>
  <si>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</si>
  <si>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</si>
  <si>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</si>
  <si>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</si>
  <si>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</si>
  <si>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</si>
  <si>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</si>
  <si>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</si>
  <si>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</si>
  <si>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</si>
  <si>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</si>
  <si>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</si>
  <si>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</si>
  <si>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</si>
  <si>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</si>
  <si>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</si>
  <si>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</si>
  <si>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</si>
  <si>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</si>
  <si>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</si>
  <si>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</si>
  <si>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</si>
  <si>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</si>
  <si>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</si>
  <si>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</si>
  <si>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</si>
  <si>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</si>
  <si>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</si>
  <si>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</si>
  <si>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</si>
  <si>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</si>
  <si>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</si>
  <si>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</si>
  <si>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</si>
  <si>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</si>
  <si>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</si>
  <si>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</si>
  <si>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</si>
  <si>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</si>
  <si>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</si>
  <si>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</si>
  <si>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</si>
  <si>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</si>
  <si>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</si>
  <si>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</si>
  <si>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</si>
  <si>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</si>
  <si>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</si>
  <si>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</si>
  <si>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</si>
  <si>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</si>
  <si>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</si>
  <si>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</si>
  <si>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</si>
  <si>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</si>
  <si>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</si>
  <si>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</si>
  <si>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</si>
  <si>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</si>
  <si>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</si>
  <si>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</si>
  <si>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</si>
  <si>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</si>
  <si>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</si>
  <si>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</si>
  <si>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</si>
  <si>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</si>
  <si>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</si>
  <si>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</si>
  <si>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</si>
  <si>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</si>
  <si>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</si>
  <si>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</si>
  <si>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</si>
  <si>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</si>
  <si>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</si>
  <si>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</si>
  <si>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</si>
  <si>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</si>
  <si>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</si>
  <si>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</si>
  <si>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</si>
  <si>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</si>
  <si>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</si>
  <si>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</si>
  <si>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</si>
  <si>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</si>
  <si>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</si>
  <si>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</si>
  <si>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</si>
  <si>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</si>
  <si>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</si>
  <si>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</si>
  <si>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</si>
  <si>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</si>
  <si>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</si>
  <si>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</si>
  <si>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</si>
  <si>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</si>
  <si>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</si>
  <si>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</si>
  <si>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</si>
  <si>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</si>
  <si>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</si>
  <si>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</si>
  <si>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</si>
  <si>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</si>
  <si>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</si>
  <si>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</si>
  <si>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</si>
  <si>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</si>
  <si>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</si>
  <si>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</si>
  <si>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</si>
  <si>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</si>
  <si>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</si>
  <si>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</si>
  <si>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</si>
  <si>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</si>
  <si>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</si>
  <si>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</si>
  <si>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</si>
  <si>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</si>
  <si>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</si>
  <si>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</si>
  <si>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</si>
  <si>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</si>
  <si>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</si>
  <si>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</si>
  <si>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</si>
  <si>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</si>
  <si>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</si>
  <si>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</si>
  <si>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</si>
  <si>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</si>
  <si>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</si>
  <si>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</si>
  <si>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</si>
  <si>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</si>
  <si>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</si>
  <si>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</si>
  <si>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</si>
  <si>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</si>
  <si>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</si>
  <si>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</si>
  <si>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</si>
  <si>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</si>
  <si>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</si>
  <si>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</si>
  <si>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</si>
  <si>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</si>
  <si>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</si>
  <si>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</si>
  <si>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</si>
  <si>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</si>
  <si>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</si>
  <si>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</si>
  <si>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</si>
  <si>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</si>
  <si>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</si>
  <si>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</si>
  <si>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</si>
  <si>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</si>
  <si>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</si>
  <si>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</si>
  <si>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</si>
  <si>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</si>
  <si>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</si>
  <si>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</si>
  <si>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</si>
  <si>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</si>
  <si>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</si>
  <si>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</si>
  <si>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</si>
  <si>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</si>
  <si>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</si>
  <si>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</si>
  <si>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</si>
  <si>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</si>
  <si>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</si>
  <si>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</si>
  <si>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</si>
  <si>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</si>
  <si>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</si>
  <si>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</si>
  <si>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</si>
  <si>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</si>
  <si>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</si>
  <si>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</si>
  <si>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</si>
  <si>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</si>
  <si>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</si>
  <si>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</si>
  <si>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</si>
  <si>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</si>
  <si>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</si>
  <si>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</si>
  <si>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</si>
  <si>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</si>
  <si>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</si>
  <si>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</si>
  <si>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</si>
  <si>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</si>
  <si>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</si>
  <si>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</si>
  <si>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</si>
  <si>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</si>
  <si>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</si>
  <si>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</si>
  <si>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</si>
  <si>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</si>
  <si>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</si>
  <si>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</si>
  <si>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</si>
  <si>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</si>
  <si>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</si>
  <si>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</si>
  <si>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</si>
  <si>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</si>
  <si>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</si>
  <si>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</si>
  <si>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</si>
  <si>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</si>
  <si>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</si>
  <si>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</si>
  <si>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</si>
  <si>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</si>
  <si>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</si>
  <si>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</si>
  <si>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</si>
  <si>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</si>
  <si>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</si>
  <si>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</si>
  <si>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</si>
  <si>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</si>
  <si>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</si>
  <si>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</si>
  <si>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</si>
  <si>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</si>
  <si>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</si>
  <si>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</si>
  <si>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</si>
  <si>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</si>
  <si>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</si>
  <si>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</si>
  <si>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</si>
  <si>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</si>
  <si>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</si>
  <si>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</si>
  <si>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</si>
  <si>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</si>
  <si>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</si>
  <si>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</si>
  <si>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</si>
  <si>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</si>
  <si>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</si>
  <si>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</si>
  <si>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</si>
  <si>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</si>
  <si>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</si>
  <si>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</si>
  <si>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</si>
  <si>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</si>
  <si>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</si>
  <si>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</si>
  <si>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</si>
  <si>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</si>
  <si>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</si>
  <si>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</si>
  <si>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</si>
  <si>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</si>
  <si>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</si>
  <si>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</si>
  <si>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</si>
  <si>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</si>
  <si>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</si>
  <si>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</si>
  <si>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</si>
  <si>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</si>
  <si>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</si>
  <si>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</si>
  <si>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</si>
  <si>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</si>
  <si>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</si>
  <si>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</si>
  <si>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</si>
  <si>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</si>
  <si>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</si>
  <si>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</si>
  <si>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</si>
  <si>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</si>
  <si>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</si>
  <si>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</si>
  <si>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</si>
  <si>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</si>
  <si>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</si>
  <si>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</si>
  <si>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</si>
  <si>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</si>
  <si>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</si>
  <si>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</si>
  <si>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</si>
  <si>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</si>
  <si>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</si>
  <si>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</si>
  <si>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</si>
  <si>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</si>
  <si>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</si>
  <si>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</si>
  <si>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</si>
  <si>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</si>
  <si>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</si>
  <si>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</si>
  <si>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</si>
  <si>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</si>
  <si>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</si>
  <si>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</si>
  <si>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</si>
  <si>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</si>
  <si>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</si>
  <si>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</si>
  <si>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</si>
  <si>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</si>
  <si>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</si>
  <si>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</si>
  <si>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</si>
  <si>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</si>
  <si>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</si>
  <si>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</si>
  <si>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</si>
  <si>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</si>
  <si>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</si>
  <si>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</si>
  <si>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</si>
  <si>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</si>
  <si>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</si>
  <si>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</si>
  <si>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</si>
  <si>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</si>
  <si>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</si>
  <si>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</si>
  <si>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</si>
  <si>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</si>
  <si>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</si>
  <si>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</si>
  <si>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</si>
  <si>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</si>
  <si>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</si>
  <si>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</si>
  <si>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</si>
  <si>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</si>
  <si>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</si>
  <si>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</si>
  <si>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</si>
  <si>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</si>
  <si>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</si>
  <si>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</si>
  <si>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</si>
  <si>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</si>
  <si>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</si>
  <si>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</si>
  <si>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</si>
  <si>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</si>
  <si>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</si>
  <si>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</si>
  <si>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</si>
  <si>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</si>
  <si>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</si>
  <si>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</si>
  <si>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</si>
  <si>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</si>
  <si>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</si>
  <si>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</si>
  <si>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</si>
  <si>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</si>
  <si>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</si>
  <si>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</si>
  <si>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</si>
  <si>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</si>
  <si>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</si>
  <si>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</si>
  <si>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</si>
  <si>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</si>
  <si>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</si>
  <si>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</si>
  <si>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</si>
  <si>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</si>
  <si>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</si>
  <si>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</si>
  <si>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</si>
  <si>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</si>
  <si>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</si>
  <si>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</si>
  <si>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</si>
  <si>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</si>
  <si>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</si>
  <si>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</si>
  <si>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</si>
  <si>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</si>
  <si>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</si>
  <si>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</si>
  <si>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</si>
  <si>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</si>
  <si>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</si>
  <si>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</si>
  <si>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</si>
  <si>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</si>
  <si>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</si>
  <si>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</si>
  <si>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</si>
  <si>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</si>
  <si>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</si>
  <si>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</si>
  <si>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</si>
  <si>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</si>
  <si>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</si>
  <si>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</si>
  <si>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</si>
  <si>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</si>
  <si>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</si>
  <si>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</si>
  <si>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</si>
  <si>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</si>
  <si>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</si>
  <si>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</si>
  <si>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</si>
  <si>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</si>
  <si>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</si>
  <si>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</si>
  <si>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</si>
  <si>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</si>
  <si>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</si>
  <si>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</si>
  <si>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</si>
  <si>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</si>
  <si>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</si>
  <si>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</si>
  <si>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</si>
  <si>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</si>
  <si>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</si>
  <si>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</si>
  <si>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</si>
  <si>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</si>
  <si>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</si>
  <si>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</si>
  <si>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</si>
  <si>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</si>
  <si>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</si>
  <si>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</si>
  <si>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</si>
  <si>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</si>
  <si>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</si>
  <si>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</si>
  <si>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</si>
  <si>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</si>
  <si>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</si>
  <si>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</si>
  <si>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</si>
  <si>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</si>
  <si>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</si>
  <si>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</si>
  <si>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</si>
  <si>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</si>
  <si>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</si>
  <si>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</si>
  <si>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</si>
  <si>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</si>
  <si>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</si>
  <si>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</si>
  <si>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</si>
  <si>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</si>
  <si>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</si>
  <si>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</si>
  <si>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</si>
  <si>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</si>
  <si>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</si>
  <si>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</si>
  <si>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</si>
  <si>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</si>
  <si>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</si>
  <si>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</si>
  <si>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</si>
  <si>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</si>
  <si>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</si>
  <si>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</si>
  <si>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</si>
  <si>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</si>
  <si>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</si>
  <si>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</si>
  <si>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</si>
  <si>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</si>
  <si>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</si>
  <si>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</si>
  <si>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</si>
  <si>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</si>
  <si>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</si>
  <si>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</si>
  <si>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</si>
  <si>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</si>
  <si>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</si>
  <si>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</si>
  <si>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</si>
  <si>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</si>
  <si>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</si>
  <si>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</si>
  <si>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</si>
  <si>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</si>
  <si>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</si>
  <si>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</si>
  <si>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</si>
  <si>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</si>
  <si>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</si>
  <si>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</si>
  <si>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</si>
  <si>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</si>
  <si>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</si>
  <si>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</si>
  <si>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</si>
  <si>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</si>
  <si>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</si>
  <si>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</si>
  <si>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</si>
  <si>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</si>
  <si>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</si>
  <si>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</si>
  <si>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</si>
  <si>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</si>
  <si>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</si>
  <si>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</si>
  <si>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</si>
  <si>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</si>
  <si>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</si>
  <si>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</si>
  <si>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</si>
  <si>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</si>
  <si>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</si>
  <si>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</si>
  <si>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</si>
  <si>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</si>
  <si>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</si>
  <si>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</si>
  <si>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</si>
  <si>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</si>
  <si>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</si>
  <si>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</si>
  <si>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</si>
  <si>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</si>
  <si>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</si>
  <si>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</si>
  <si>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</si>
  <si>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</si>
  <si>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</si>
  <si>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</si>
  <si>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</si>
  <si>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</si>
  <si>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</si>
  <si>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</si>
  <si>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</si>
  <si>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</si>
  <si>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</si>
  <si>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</si>
  <si>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</si>
  <si>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</si>
  <si>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</si>
  <si>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</si>
  <si>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</si>
  <si>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</si>
  <si>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</si>
  <si>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</si>
  <si>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</si>
  <si>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</si>
  <si>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</si>
  <si>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</si>
  <si>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</si>
  <si>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</si>
  <si>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</si>
  <si>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</si>
  <si>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</si>
  <si>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</si>
  <si>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</si>
  <si>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</si>
  <si>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</si>
  <si>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</si>
  <si>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</si>
  <si>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</si>
  <si>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</si>
  <si>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</si>
  <si>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</si>
  <si>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</si>
  <si>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</si>
  <si>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</si>
  <si>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</si>
  <si>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</si>
  <si>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</si>
  <si>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</si>
  <si>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</si>
  <si>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</si>
  <si>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</si>
  <si>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</si>
  <si>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</si>
  <si>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</si>
  <si>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</si>
  <si>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</si>
  <si>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</si>
  <si>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</si>
  <si>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</si>
  <si>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</si>
  <si>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</si>
  <si>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</si>
  <si>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</si>
  <si>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</si>
  <si>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</si>
  <si>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</si>
  <si>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</si>
  <si>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</si>
  <si>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</si>
  <si>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</si>
  <si>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</si>
  <si>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</si>
  <si>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</si>
  <si>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</si>
  <si>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</si>
  <si>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</si>
  <si>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</si>
  <si>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</si>
  <si>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</si>
  <si>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</si>
  <si>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</si>
  <si>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</si>
  <si>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</si>
  <si>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</si>
  <si>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</si>
  <si>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</si>
  <si>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</si>
  <si>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</si>
  <si>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</si>
  <si>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</si>
  <si>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</si>
  <si>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</si>
  <si>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</si>
  <si>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</si>
  <si>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</si>
  <si>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</si>
  <si>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</si>
  <si>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</si>
  <si>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</si>
  <si>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</si>
  <si>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</si>
  <si>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</si>
  <si>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</si>
  <si>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</si>
  <si>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</si>
  <si>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</si>
  <si>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</si>
  <si>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</si>
  <si>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</si>
  <si>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</si>
  <si>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</si>
  <si>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</si>
  <si>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</si>
  <si>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</si>
  <si>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</si>
  <si>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</si>
  <si>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</si>
  <si>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</si>
  <si>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</si>
  <si>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</si>
  <si>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</si>
  <si>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</si>
  <si>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</si>
  <si>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</si>
  <si>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</si>
  <si>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</si>
  <si>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</si>
  <si>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</si>
  <si>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</si>
  <si>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</si>
  <si>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</si>
  <si>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</si>
  <si>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</si>
  <si>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</si>
  <si>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</si>
  <si>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</si>
  <si>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</si>
  <si>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</si>
  <si>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</si>
  <si>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</si>
  <si>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</si>
  <si>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</si>
  <si>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</si>
  <si>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</si>
  <si>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</si>
  <si>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</si>
  <si>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</si>
  <si>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</si>
  <si>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</si>
  <si>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</si>
  <si>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</si>
  <si>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</si>
  <si>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</si>
  <si>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</si>
  <si>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</si>
  <si>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</si>
  <si>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</si>
  <si>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</si>
  <si>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</si>
  <si>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</si>
  <si>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</si>
  <si>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</si>
  <si>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</si>
  <si>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</si>
  <si>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</si>
  <si>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</si>
  <si>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</si>
  <si>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</si>
  <si>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</si>
  <si>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</si>
  <si>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</si>
  <si>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</si>
  <si>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</si>
  <si>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</si>
  <si>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</si>
  <si>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</si>
  <si>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</si>
  <si>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</si>
  <si>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</si>
  <si>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</si>
  <si>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</si>
  <si>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</si>
  <si>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</si>
  <si>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</si>
  <si>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</si>
  <si>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</si>
  <si>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</si>
  <si>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</si>
  <si>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</si>
  <si>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</si>
  <si>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</si>
  <si>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</si>
  <si>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</si>
  <si>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</si>
  <si>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</si>
  <si>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</si>
  <si>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</si>
  <si>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</si>
  <si>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</si>
  <si>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</si>
  <si>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</si>
  <si>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</si>
  <si>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</si>
  <si>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</si>
  <si>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</si>
  <si>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</si>
  <si>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</si>
  <si>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</si>
  <si>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</si>
  <si>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</si>
  <si>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</si>
  <si>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</si>
  <si>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</si>
  <si>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</si>
  <si>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</si>
  <si>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</si>
  <si>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</si>
  <si>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</si>
  <si>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</si>
  <si>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</si>
  <si>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</si>
  <si>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</si>
  <si>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</si>
  <si>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</si>
  <si>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</si>
  <si>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</si>
  <si>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</si>
  <si>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</si>
  <si>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</si>
  <si>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</si>
  <si>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</si>
  <si>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</si>
  <si>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</si>
  <si>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</si>
  <si>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</si>
  <si>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</si>
  <si>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</si>
  <si>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</si>
  <si>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</si>
  <si>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</si>
  <si>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</si>
  <si>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</si>
  <si>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</si>
  <si>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</si>
  <si>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</si>
  <si>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</si>
  <si>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</si>
  <si>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</si>
  <si>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</si>
  <si>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</si>
  <si>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</si>
  <si>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</si>
  <si>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</si>
  <si>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</si>
  <si>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</si>
  <si>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</si>
  <si>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</si>
  <si>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</si>
  <si>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</si>
  <si>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</si>
  <si>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</si>
  <si>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</si>
  <si>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</si>
  <si>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</si>
  <si>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</si>
  <si>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</si>
  <si>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</si>
  <si>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</si>
  <si>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</si>
  <si>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</si>
  <si>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</si>
  <si>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</si>
  <si>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</si>
  <si>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</si>
  <si>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</si>
  <si>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</si>
  <si>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</si>
  <si>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</si>
  <si>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</si>
  <si>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</si>
  <si>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</si>
  <si>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</si>
  <si>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</si>
  <si>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</si>
  <si>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</si>
  <si>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</si>
  <si>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</si>
  <si>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</si>
  <si>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</si>
  <si>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</si>
  <si>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</si>
  <si>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</si>
  <si>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</si>
  <si>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</si>
  <si>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</si>
  <si>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</si>
  <si>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</si>
  <si>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</si>
  <si>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</si>
  <si>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</si>
  <si>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</si>
  <si>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</si>
  <si>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</si>
  <si>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</si>
  <si>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</si>
  <si>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</si>
  <si>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</si>
  <si>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</si>
  <si>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</si>
  <si>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</si>
  <si>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</si>
  <si>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</si>
  <si>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</si>
  <si>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</si>
  <si>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</si>
  <si>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</si>
  <si>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</si>
  <si>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</si>
  <si>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</si>
  <si>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</si>
  <si>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</si>
  <si>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</si>
  <si>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</si>
  <si>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</si>
  <si>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</si>
  <si>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</si>
  <si>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</si>
  <si>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</si>
  <si>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</si>
  <si>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</si>
  <si>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</si>
  <si>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</si>
  <si>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</si>
  <si>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</si>
  <si>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</si>
  <si>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</si>
  <si>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</si>
  <si>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</si>
  <si>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</si>
  <si>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</si>
  <si>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</si>
  <si>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</si>
  <si>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</si>
  <si>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</si>
  <si>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</si>
  <si>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</si>
  <si>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</si>
  <si>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</si>
  <si>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</si>
  <si>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</si>
  <si>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</si>
  <si>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</si>
  <si>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</si>
  <si>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</si>
  <si>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</si>
  <si>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</si>
  <si>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</si>
  <si>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</si>
  <si>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</si>
  <si>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</si>
  <si>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</si>
  <si>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</si>
  <si>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</si>
  <si>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</si>
  <si>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</si>
  <si>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</si>
  <si>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</si>
  <si>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</si>
  <si>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</si>
  <si>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</si>
  <si>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</si>
  <si>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</si>
  <si>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</si>
  <si>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</si>
  <si>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</si>
  <si>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</si>
  <si>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</si>
  <si>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</si>
  <si>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</si>
  <si>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</si>
  <si>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</si>
  <si>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</si>
  <si>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</si>
  <si>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</si>
  <si>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</si>
  <si>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</si>
  <si>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</si>
  <si>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</si>
  <si>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</si>
  <si>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</si>
  <si>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</si>
  <si>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</si>
  <si>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</si>
  <si>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</si>
  <si>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</si>
  <si>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</si>
  <si>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</si>
  <si>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</si>
  <si>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</si>
  <si>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</si>
  <si>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</si>
  <si>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</si>
  <si>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</si>
  <si>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</si>
  <si>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</si>
  <si>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</si>
  <si>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</si>
  <si>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</si>
  <si>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</si>
  <si>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</si>
  <si>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</si>
  <si>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</si>
  <si>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</si>
  <si>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</si>
  <si>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</si>
  <si>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</si>
  <si>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</si>
  <si>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</si>
  <si>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</si>
  <si>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</si>
  <si>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</si>
  <si>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</si>
  <si>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</si>
  <si>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</si>
  <si>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</si>
  <si>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</si>
  <si>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</si>
  <si>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</si>
  <si>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</si>
  <si>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</si>
  <si>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</si>
  <si>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</si>
  <si>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</si>
  <si>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</si>
  <si>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</si>
  <si>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</si>
  <si>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</si>
  <si>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</si>
  <si>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</si>
  <si>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</si>
  <si>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</si>
  <si>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</si>
  <si>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</si>
  <si>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</si>
  <si>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</si>
  <si>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</si>
  <si>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</si>
  <si>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</si>
  <si>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</si>
  <si>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</si>
  <si>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</si>
  <si>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</si>
  <si>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</si>
  <si>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</si>
  <si>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</si>
  <si>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</si>
  <si>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</si>
  <si>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</si>
  <si>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</si>
  <si>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</si>
  <si>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</si>
  <si>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</si>
  <si>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</si>
  <si>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</si>
  <si>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</si>
  <si>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</si>
  <si>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</si>
  <si>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</si>
  <si>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</si>
  <si>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</si>
  <si>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</si>
  <si>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</si>
  <si>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</si>
  <si>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</si>
  <si>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</si>
  <si>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</si>
  <si>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</si>
  <si>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</si>
  <si>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</si>
  <si>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</si>
  <si>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</si>
  <si>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</si>
  <si>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</si>
  <si>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</si>
  <si>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</si>
  <si>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</si>
  <si>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</si>
  <si>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</si>
  <si>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</si>
  <si>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</si>
  <si>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</si>
  <si>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</si>
  <si>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</si>
  <si>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</si>
  <si>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</si>
  <si>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</si>
  <si>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</si>
  <si>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</si>
  <si>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</si>
  <si>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</si>
  <si>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</si>
  <si>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</si>
  <si>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</si>
  <si>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</si>
  <si>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</si>
  <si>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</si>
  <si>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</si>
  <si>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</si>
  <si>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</si>
  <si>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</si>
  <si>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</si>
  <si>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</si>
  <si>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</si>
  <si>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</si>
  <si>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</si>
  <si>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</si>
  <si>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</si>
  <si>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</si>
  <si>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</si>
  <si>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</si>
  <si>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</si>
  <si>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</si>
  <si>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</si>
  <si>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</si>
  <si>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</si>
  <si>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</si>
  <si>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</si>
  <si>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</si>
  <si>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</si>
  <si>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</si>
  <si>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</si>
  <si>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</si>
  <si>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</si>
  <si>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</si>
  <si>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</si>
  <si>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</si>
  <si>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</si>
  <si>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</si>
  <si>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</si>
  <si>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</si>
  <si>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</si>
  <si>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</si>
  <si>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</si>
  <si>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</si>
  <si>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</si>
  <si>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</si>
  <si>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</si>
  <si>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</si>
  <si>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</si>
  <si>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</si>
  <si>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</si>
  <si>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</si>
  <si>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</si>
  <si>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</si>
  <si>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</si>
  <si>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</si>
  <si>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</si>
  <si>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</si>
  <si>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</si>
  <si>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</si>
  <si>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</si>
  <si>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</si>
  <si>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</si>
  <si>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</si>
  <si>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</si>
  <si>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</si>
  <si>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</si>
  <si>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</si>
  <si>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</si>
  <si>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</si>
  <si>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</si>
  <si>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</si>
  <si>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</si>
  <si>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</si>
  <si>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</si>
  <si>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</si>
  <si>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</si>
  <si>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</si>
  <si>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</si>
  <si>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</si>
  <si>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</si>
  <si>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</si>
  <si>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</si>
  <si>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</si>
  <si>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</si>
  <si>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</si>
  <si>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</si>
  <si>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</si>
  <si>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</si>
  <si>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</si>
  <si>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</si>
  <si>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</si>
  <si>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</si>
  <si>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</si>
  <si>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</si>
  <si>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</si>
  <si>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</si>
  <si>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</si>
  <si>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</si>
  <si>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</si>
  <si>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</si>
  <si>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</si>
  <si>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</si>
  <si>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</si>
  <si>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</si>
  <si>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</si>
  <si>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</si>
  <si>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</si>
  <si>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</si>
  <si>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</si>
  <si>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</si>
  <si>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</si>
  <si>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</si>
  <si>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</si>
  <si>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</si>
  <si>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</si>
  <si>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</si>
  <si>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</si>
  <si>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</si>
  <si>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</si>
  <si>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</si>
  <si>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</si>
  <si>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</si>
  <si>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</si>
  <si>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</si>
  <si>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</si>
  <si>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</si>
  <si>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</si>
  <si>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</si>
  <si>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</si>
  <si>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</si>
  <si>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</si>
  <si>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</si>
  <si>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</si>
  <si>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</si>
  <si>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</si>
  <si>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</si>
  <si>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</si>
  <si>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</si>
  <si>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</si>
  <si>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</si>
  <si>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</si>
  <si>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</si>
  <si>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</si>
  <si>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</si>
  <si>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</si>
  <si>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</si>
  <si>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</si>
  <si>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</si>
  <si>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</si>
  <si>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</si>
  <si>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</si>
  <si>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</si>
  <si>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</si>
  <si>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</si>
  <si>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</si>
  <si>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</si>
  <si>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</si>
  <si>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</si>
  <si>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</si>
  <si>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</si>
  <si>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</si>
  <si>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</si>
  <si>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</si>
  <si>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</si>
  <si>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</si>
  <si>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</si>
  <si>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</si>
  <si>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</si>
  <si>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</si>
  <si>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</si>
  <si>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</si>
  <si>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</si>
  <si>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</si>
  <si>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</si>
  <si>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</si>
  <si>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</si>
  <si>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</si>
  <si>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</si>
  <si>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</si>
  <si>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</si>
  <si>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</si>
  <si>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</si>
  <si>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</si>
  <si>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</si>
  <si>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</si>
  <si>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</si>
  <si>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</si>
  <si>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</si>
  <si>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</si>
  <si>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</si>
  <si>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</si>
  <si>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</si>
  <si>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</si>
  <si>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</si>
  <si>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</si>
  <si>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</si>
  <si>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</si>
  <si>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</si>
  <si>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</si>
  <si>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</si>
  <si>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</si>
  <si>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</si>
  <si>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</si>
  <si>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</si>
  <si>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</si>
  <si>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</si>
  <si>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</si>
  <si>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</si>
  <si>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</si>
  <si>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</si>
  <si>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</si>
  <si>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</si>
  <si>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</si>
  <si>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</si>
  <si>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</si>
  <si>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</si>
  <si>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</si>
  <si>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</si>
  <si>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</si>
  <si>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</si>
  <si>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</si>
  <si>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</si>
  <si>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</si>
  <si>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</si>
  <si>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</si>
  <si>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</si>
  <si>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</si>
  <si>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</si>
  <si>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</si>
  <si>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</si>
  <si>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</si>
  <si>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</si>
  <si>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</si>
  <si>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</si>
  <si>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</si>
  <si>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</si>
  <si>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</si>
  <si>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</si>
  <si>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</si>
  <si>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</si>
  <si>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</si>
  <si>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</si>
  <si>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</si>
  <si>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</si>
  <si>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</si>
  <si>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</si>
  <si>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</si>
  <si>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</si>
  <si>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</si>
  <si>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</si>
  <si>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</si>
  <si>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</si>
  <si>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</si>
  <si>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</si>
  <si>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</si>
  <si>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</si>
  <si>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</si>
  <si>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</si>
  <si>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</si>
  <si>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</si>
  <si>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</si>
  <si>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</si>
  <si>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</si>
  <si>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</si>
  <si>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</si>
  <si>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</si>
  <si>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</si>
  <si>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</si>
  <si>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</si>
  <si>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</si>
  <si>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</si>
  <si>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</si>
  <si>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</si>
  <si>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</si>
  <si>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</si>
  <si>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</si>
  <si>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</si>
  <si>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</si>
  <si>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</si>
  <si>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</si>
  <si>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</si>
  <si>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</si>
  <si>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</si>
  <si>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</si>
  <si>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</si>
  <si>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</si>
  <si>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</si>
  <si>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</si>
  <si>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</si>
  <si>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</si>
  <si>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</si>
  <si>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</si>
  <si>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</si>
  <si>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</si>
  <si>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</si>
  <si>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</si>
  <si>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</si>
  <si>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</si>
  <si>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</si>
  <si>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</si>
  <si>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</si>
  <si>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</si>
  <si>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</si>
  <si>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</si>
  <si>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</si>
  <si>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</si>
  <si>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</si>
  <si>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</si>
  <si>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</si>
  <si>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</si>
  <si>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</si>
  <si>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</si>
  <si>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</si>
  <si>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</si>
  <si>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</si>
  <si>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</si>
  <si>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</si>
  <si>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</si>
  <si>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</si>
  <si>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</si>
  <si>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</si>
  <si>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</si>
  <si>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</si>
  <si>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</si>
  <si>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</si>
  <si>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</si>
  <si>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</si>
  <si>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</si>
  <si>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</si>
  <si>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</si>
  <si>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</si>
  <si>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</si>
  <si>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</si>
  <si>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</si>
  <si>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</si>
  <si>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</si>
  <si>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</si>
  <si>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</si>
  <si>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</si>
  <si>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</si>
  <si>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</si>
  <si>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</si>
  <si>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</si>
  <si>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</si>
  <si>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</si>
  <si>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</si>
  <si>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</si>
  <si>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</si>
  <si>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</si>
  <si>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</si>
  <si>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</si>
  <si>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</si>
  <si>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</si>
  <si>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</si>
  <si>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</si>
  <si>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</si>
  <si>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</si>
  <si>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</si>
  <si>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</si>
  <si>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</si>
  <si>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</si>
  <si>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</si>
  <si>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</si>
  <si>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</si>
  <si>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</si>
  <si>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</si>
  <si>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</si>
  <si>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</si>
  <si>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</si>
  <si>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</si>
  <si>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</si>
  <si>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</si>
  <si>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</si>
  <si>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</si>
  <si>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</si>
  <si>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</si>
  <si>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</si>
  <si>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</si>
  <si>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</si>
  <si>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</si>
  <si>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</si>
  <si>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</si>
  <si>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</si>
  <si>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</si>
  <si>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</si>
  <si>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</si>
  <si>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</si>
  <si>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</si>
  <si>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</si>
  <si>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</si>
  <si>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</si>
  <si>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</si>
  <si>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</si>
  <si>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</si>
  <si>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</si>
  <si>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</si>
  <si>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</si>
  <si>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</si>
  <si>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</si>
  <si>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</si>
  <si>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</si>
  <si>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</si>
  <si>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</si>
  <si>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</si>
  <si>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</si>
  <si>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</si>
  <si>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</si>
  <si>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</si>
  <si>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</si>
  <si>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</si>
  <si>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</si>
  <si>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</si>
  <si>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</si>
  <si>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</si>
  <si>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</si>
  <si>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</si>
  <si>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</si>
  <si>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</si>
  <si>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</si>
  <si>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</si>
  <si>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</si>
  <si>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</si>
  <si>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</si>
  <si>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</si>
  <si>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</si>
  <si>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</si>
  <si>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</si>
  <si>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</si>
  <si>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</si>
  <si>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</si>
  <si>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</si>
  <si>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</si>
  <si>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</si>
  <si>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</si>
  <si>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</si>
  <si>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</si>
  <si>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</si>
  <si>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</si>
  <si>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</si>
  <si>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</si>
  <si>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</si>
  <si>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</si>
  <si>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</si>
  <si>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</si>
  <si>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</si>
  <si>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</si>
  <si>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</si>
  <si>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</si>
  <si>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</si>
  <si>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</si>
  <si>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</si>
  <si>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</si>
  <si>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</si>
  <si>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</si>
  <si>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</si>
  <si>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</si>
  <si>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</si>
  <si>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</si>
  <si>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</si>
  <si>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</si>
  <si>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</si>
  <si>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</si>
  <si>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</si>
  <si>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</si>
  <si>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</si>
  <si>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</si>
  <si>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</si>
  <si>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</si>
  <si>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</si>
  <si>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</si>
  <si>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</si>
  <si>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</si>
  <si>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</si>
  <si>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</si>
  <si>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</si>
  <si>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</si>
  <si>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</si>
  <si>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</si>
  <si>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</si>
  <si>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</si>
  <si>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</si>
  <si>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</si>
  <si>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</si>
  <si>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</si>
  <si>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</si>
  <si>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</si>
  <si>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</si>
  <si>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</si>
  <si>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</si>
  <si>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</si>
  <si>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</si>
  <si>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</si>
  <si>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</si>
  <si>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</si>
  <si>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</si>
  <si>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</si>
  <si>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</si>
  <si>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</si>
  <si>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</si>
  <si>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</si>
  <si>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</si>
  <si>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</si>
  <si>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</si>
  <si>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</si>
  <si>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</si>
  <si>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</si>
  <si>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</si>
  <si>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</si>
  <si>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</si>
  <si>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</si>
  <si>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</si>
  <si>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</si>
  <si>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</si>
  <si>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</si>
  <si>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</si>
  <si>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</si>
  <si>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</si>
  <si>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</si>
  <si>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</si>
  <si>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</si>
  <si>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</si>
  <si>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</si>
  <si>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</si>
  <si>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</si>
  <si>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</si>
  <si>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</si>
  <si>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</si>
  <si>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</si>
  <si>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</si>
  <si>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</si>
  <si>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</si>
  <si>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</si>
  <si>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</si>
  <si>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</si>
  <si>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</si>
  <si>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</si>
  <si>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</si>
  <si>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</si>
  <si>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</si>
  <si>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</si>
  <si>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</si>
  <si>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</si>
  <si>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</si>
  <si>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</si>
  <si>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</si>
  <si>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</si>
  <si>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</si>
  <si>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</si>
  <si>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</si>
  <si>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</si>
  <si>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</si>
  <si>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</si>
  <si>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</si>
  <si>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</si>
  <si>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</si>
  <si>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</si>
  <si>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</si>
  <si>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</si>
  <si>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</si>
  <si>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</si>
  <si>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</si>
  <si>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</si>
  <si>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</si>
  <si>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</si>
  <si>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</si>
  <si>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</si>
  <si>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</si>
  <si>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</si>
  <si>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</si>
  <si>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</si>
  <si>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</si>
  <si>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</si>
  <si>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</si>
  <si>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</si>
  <si>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</si>
  <si>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</si>
  <si>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</si>
  <si>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</si>
  <si>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</si>
  <si>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</si>
  <si>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</si>
  <si>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</si>
  <si>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</si>
  <si>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</si>
  <si>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</si>
  <si>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</si>
  <si>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</si>
  <si>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</si>
  <si>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</si>
  <si>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</si>
  <si>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</si>
  <si>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</si>
  <si>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</si>
  <si>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</si>
  <si>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</si>
  <si>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</si>
  <si>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</si>
  <si>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</si>
  <si>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</si>
  <si>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</si>
  <si>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</si>
  <si>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</si>
  <si>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</si>
  <si>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</si>
  <si>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</si>
  <si>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</si>
  <si>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</si>
  <si>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</si>
  <si>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</si>
  <si>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</si>
  <si>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</si>
  <si>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</si>
  <si>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</si>
  <si>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</si>
  <si>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</si>
  <si>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</si>
  <si>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</si>
  <si>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</si>
  <si>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</si>
  <si>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</si>
  <si>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</si>
  <si>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</si>
  <si>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</si>
  <si>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</si>
  <si>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</si>
  <si>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</si>
  <si>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</si>
  <si>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</si>
  <si>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</si>
  <si>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</si>
  <si>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</si>
  <si>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</si>
  <si>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</si>
  <si>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</si>
  <si>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</si>
  <si>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</si>
  <si>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</si>
  <si>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</si>
  <si>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</si>
  <si>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</si>
  <si>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</si>
  <si>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</si>
  <si>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</si>
  <si>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</si>
  <si>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</si>
  <si>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</si>
  <si>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</si>
  <si>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</si>
  <si>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</si>
  <si>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</si>
  <si>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</si>
  <si>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</si>
  <si>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</si>
  <si>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</si>
  <si>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</si>
  <si>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</si>
  <si>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</si>
  <si>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</si>
  <si>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</si>
  <si>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</si>
  <si>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</si>
  <si>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</si>
  <si>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</si>
  <si>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</si>
  <si>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</si>
  <si>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</si>
  <si>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</si>
  <si>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</si>
  <si>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</si>
  <si>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</si>
  <si>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</si>
  <si>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</si>
  <si>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</si>
  <si>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</si>
  <si>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</si>
  <si>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</si>
  <si>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</si>
  <si>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</si>
  <si>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</si>
  <si>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</si>
  <si>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</si>
  <si>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</si>
  <si>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</si>
  <si>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</si>
  <si>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</si>
  <si>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</si>
  <si>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</si>
  <si>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</si>
  <si>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</si>
  <si>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</si>
  <si>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</si>
  <si>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</si>
  <si>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</si>
  <si>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</si>
  <si>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</si>
  <si>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</si>
  <si>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</si>
  <si>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</si>
  <si>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</si>
  <si>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</si>
  <si>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</si>
  <si>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</si>
  <si>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</si>
  <si>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</si>
  <si>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</si>
  <si>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</si>
  <si>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</si>
  <si>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</si>
  <si>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</si>
  <si>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</si>
  <si>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</si>
  <si>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</si>
  <si>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</si>
  <si>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</si>
  <si>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</si>
  <si>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</si>
  <si>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</si>
  <si>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</si>
  <si>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</si>
  <si>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</si>
  <si>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</si>
  <si>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</si>
  <si>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</si>
  <si>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</si>
  <si>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</si>
  <si>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</si>
  <si>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</si>
  <si>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</si>
  <si>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</si>
  <si>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</si>
  <si>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</si>
  <si>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</si>
  <si>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</si>
  <si>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</si>
  <si>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</si>
  <si>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</si>
  <si>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</si>
  <si>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</si>
  <si>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</si>
  <si>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</si>
  <si>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</si>
  <si>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</si>
  <si>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</si>
  <si>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</si>
  <si>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</si>
  <si>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</si>
  <si>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</si>
  <si>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</si>
  <si>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</si>
  <si>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</si>
  <si>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</si>
  <si>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</si>
  <si>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</si>
  <si>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</si>
  <si>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</si>
  <si>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</si>
  <si>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</si>
  <si>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</si>
  <si>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</si>
  <si>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</si>
  <si>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</si>
  <si>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</si>
  <si>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</si>
  <si>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</si>
  <si>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</si>
  <si>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</si>
  <si>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</si>
  <si>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</si>
  <si>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</si>
  <si>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</si>
  <si>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</si>
  <si>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</si>
  <si>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</si>
  <si>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</si>
  <si>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</si>
  <si>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</si>
  <si>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</si>
  <si>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</si>
  <si>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</si>
  <si>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</si>
  <si>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</si>
  <si>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</si>
  <si>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</si>
  <si>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</si>
  <si>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</si>
  <si>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</si>
  <si>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</si>
  <si>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</si>
  <si>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</si>
  <si>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</si>
  <si>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</si>
  <si>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</si>
  <si>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</si>
  <si>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</si>
  <si>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</si>
  <si>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</si>
  <si>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</si>
  <si>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</si>
  <si>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</si>
  <si>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</si>
  <si>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</si>
  <si>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</si>
  <si>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</si>
  <si>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</si>
  <si>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</si>
  <si>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</si>
  <si>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</si>
  <si>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</si>
  <si>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</si>
  <si>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</si>
  <si>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</si>
  <si>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</si>
  <si>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</si>
  <si>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</si>
  <si>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</si>
  <si>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</si>
  <si>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</si>
  <si>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</si>
  <si>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</si>
  <si>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</si>
  <si>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</si>
  <si>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</si>
  <si>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</si>
  <si>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</si>
  <si>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</si>
  <si>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</si>
  <si>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</si>
  <si>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</si>
  <si>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</si>
  <si>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</si>
  <si>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</si>
  <si>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</si>
  <si>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</si>
  <si>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</si>
  <si>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</si>
  <si>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</si>
  <si>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</si>
  <si>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</si>
  <si>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</si>
  <si>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</si>
  <si>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</si>
  <si>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</si>
  <si>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</si>
  <si>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</si>
  <si>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</si>
  <si>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</si>
  <si>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</si>
  <si>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</si>
  <si>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</si>
  <si>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</si>
  <si>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</si>
  <si>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</si>
  <si>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</si>
  <si>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</si>
  <si>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</si>
  <si>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</si>
  <si>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</si>
  <si>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</si>
  <si>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</si>
  <si>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</si>
  <si>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</si>
  <si>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</si>
  <si>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</si>
  <si>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</si>
  <si>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</si>
  <si>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</si>
  <si>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</si>
  <si>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</si>
  <si>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</si>
  <si>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</si>
  <si>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</si>
  <si>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</si>
  <si>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</si>
  <si>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</si>
  <si>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</si>
  <si>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</si>
  <si>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</si>
  <si>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</si>
  <si>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</si>
  <si>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</si>
  <si>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</si>
  <si>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</si>
  <si>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</si>
  <si>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</si>
  <si>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</si>
  <si>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</si>
  <si>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</si>
  <si>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</si>
  <si>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</si>
  <si>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</si>
  <si>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</si>
  <si>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</si>
  <si>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</si>
  <si>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</si>
  <si>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</si>
  <si>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</si>
  <si>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</si>
  <si>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</si>
  <si>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</si>
  <si>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</si>
  <si>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</si>
  <si>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</si>
  <si>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</si>
  <si>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</si>
  <si>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</si>
  <si>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</si>
  <si>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</si>
  <si>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</si>
  <si>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</si>
  <si>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</si>
  <si>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</si>
  <si>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</si>
  <si>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</si>
  <si>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</si>
  <si>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</si>
  <si>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</si>
  <si>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</si>
  <si>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</si>
  <si>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</si>
  <si>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</si>
  <si>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</si>
  <si>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</si>
  <si>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</si>
  <si>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</si>
  <si>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</si>
  <si>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</si>
  <si>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</si>
  <si>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</si>
  <si>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</si>
  <si>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</si>
  <si>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</si>
  <si>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</si>
  <si>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</si>
  <si>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</si>
  <si>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</si>
  <si>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</si>
  <si>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</si>
  <si>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</si>
  <si>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</si>
  <si>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</si>
  <si>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</si>
  <si>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</si>
  <si>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</si>
  <si>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</si>
  <si>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</si>
  <si>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</si>
  <si>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</si>
  <si>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</si>
  <si>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</si>
  <si>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</si>
  <si>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</si>
  <si>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</si>
  <si>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</si>
  <si>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</si>
  <si>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</si>
  <si>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</si>
  <si>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</si>
  <si>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</si>
  <si>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</si>
  <si>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</si>
  <si>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</si>
  <si>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</si>
  <si>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</si>
  <si>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</si>
  <si>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</si>
  <si>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</si>
  <si>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</si>
  <si>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</si>
  <si>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</si>
  <si>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</si>
  <si>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</si>
  <si>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</si>
  <si>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</si>
  <si>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</si>
  <si>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</si>
  <si>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</si>
  <si>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</si>
  <si>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</si>
  <si>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</si>
  <si>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</si>
  <si>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</si>
  <si>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</si>
  <si>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</si>
  <si>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</si>
  <si>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</si>
  <si>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</si>
  <si>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</si>
  <si>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</si>
  <si>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</si>
  <si>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</si>
  <si>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</si>
  <si>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</si>
  <si>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</si>
  <si>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</si>
  <si>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</si>
  <si>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</si>
  <si>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</si>
  <si>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</si>
  <si>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</si>
  <si>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</si>
  <si>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</si>
  <si>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</si>
  <si>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</si>
  <si>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</si>
  <si>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</si>
  <si>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</si>
  <si>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</si>
  <si>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</si>
  <si>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</si>
  <si>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</si>
  <si>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</si>
  <si>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</si>
  <si>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</si>
  <si>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</si>
  <si>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</si>
  <si>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</si>
  <si>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</si>
  <si>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</si>
  <si>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</si>
  <si>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</si>
  <si>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</si>
  <si>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</si>
  <si>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</si>
  <si>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</si>
  <si>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</si>
  <si>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</si>
  <si>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</si>
  <si>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</si>
  <si>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</si>
  <si>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</si>
  <si>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</si>
  <si>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</si>
  <si>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</si>
  <si>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</si>
  <si>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</si>
  <si>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</si>
  <si>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</si>
  <si>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</si>
  <si>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</si>
  <si>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</si>
  <si>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</si>
  <si>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</si>
  <si>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</si>
  <si>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</si>
  <si>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</si>
  <si>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</si>
  <si>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</si>
  <si>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</si>
  <si>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</si>
  <si>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</si>
  <si>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</si>
  <si>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</si>
  <si>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</si>
  <si>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</si>
  <si>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</si>
  <si>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</si>
  <si>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</si>
  <si>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</si>
  <si>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</si>
  <si>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</si>
  <si>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</si>
  <si>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</si>
  <si>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</si>
  <si>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</si>
  <si>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</si>
  <si>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</si>
  <si>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</si>
  <si>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</si>
  <si>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</si>
  <si>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</si>
  <si>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</si>
  <si>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</si>
  <si>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</si>
  <si>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</si>
  <si>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</si>
  <si>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</si>
  <si>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</si>
  <si>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</si>
  <si>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</si>
  <si>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</si>
  <si>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</si>
  <si>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</si>
  <si>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</si>
  <si>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</si>
  <si>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</si>
  <si>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</si>
  <si>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</si>
  <si>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</si>
  <si>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</si>
  <si>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</si>
  <si>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</si>
  <si>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</si>
  <si>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</si>
  <si>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</si>
  <si>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</si>
  <si>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</si>
  <si>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</si>
  <si>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</si>
  <si>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</si>
  <si>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</si>
  <si>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</si>
  <si>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</si>
  <si>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</si>
  <si>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</si>
  <si>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</si>
  <si>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</si>
  <si>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</si>
  <si>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</si>
  <si>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</si>
  <si>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</si>
  <si>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</si>
  <si>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</si>
  <si>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</si>
  <si>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</si>
  <si>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</si>
  <si>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</si>
  <si>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</si>
  <si>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</si>
  <si>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</si>
  <si>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</si>
  <si>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</si>
  <si>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</si>
  <si>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</si>
  <si>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</si>
  <si>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</si>
  <si>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</si>
  <si>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</si>
  <si>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</si>
  <si>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</si>
  <si>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</si>
  <si>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</si>
  <si>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</si>
  <si>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</si>
  <si>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</si>
  <si>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</si>
  <si>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</si>
  <si>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</si>
  <si>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</si>
  <si>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</si>
  <si>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</si>
  <si>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</si>
  <si>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</si>
  <si>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</si>
  <si>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</si>
  <si>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</si>
  <si>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</si>
  <si>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</si>
  <si>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</si>
  <si>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</si>
  <si>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</si>
  <si>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</si>
  <si>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</si>
  <si>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</si>
  <si>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</si>
  <si>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</si>
  <si>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</si>
  <si>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</si>
  <si>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</si>
  <si>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</si>
  <si>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</si>
  <si>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</si>
  <si>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</si>
  <si>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</si>
  <si>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</si>
  <si>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</si>
  <si>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</si>
  <si>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</si>
  <si>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</si>
  <si>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</si>
  <si>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</si>
  <si>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</si>
  <si>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</si>
  <si>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</si>
  <si>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</si>
  <si>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</si>
  <si>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</si>
  <si>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</si>
  <si>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</si>
  <si>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</si>
  <si>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</si>
  <si>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</si>
  <si>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</si>
  <si>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</si>
  <si>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</si>
  <si>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</si>
  <si>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</si>
  <si>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</si>
  <si>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</si>
  <si>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</si>
  <si>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</si>
  <si>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</si>
  <si>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</si>
  <si>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</si>
  <si>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</si>
  <si>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</si>
  <si>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</si>
  <si>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</si>
  <si>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</si>
  <si>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</si>
  <si>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</si>
  <si>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</si>
  <si>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</si>
  <si>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</si>
  <si>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</si>
  <si>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</si>
  <si>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</si>
  <si>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</si>
  <si>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</si>
  <si>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</si>
  <si>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</si>
  <si>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</si>
  <si>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</si>
  <si>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</si>
  <si>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</si>
  <si>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</si>
  <si>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</si>
  <si>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</si>
  <si>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</si>
  <si>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</si>
  <si>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</si>
  <si>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</si>
  <si>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</si>
  <si>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</si>
  <si>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</si>
  <si>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</si>
  <si>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</si>
  <si>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</si>
  <si>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</si>
  <si>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</si>
  <si>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</si>
  <si>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</si>
  <si>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</si>
  <si>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</si>
  <si>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</si>
  <si>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</si>
  <si>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</si>
  <si>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</si>
  <si>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</si>
  <si>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</si>
  <si>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</si>
  <si>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</si>
  <si>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</si>
  <si>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</si>
  <si>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</si>
  <si>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</si>
  <si>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</si>
  <si>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</si>
  <si>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</si>
  <si>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</si>
  <si>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</si>
  <si>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</si>
  <si>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</si>
  <si>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</si>
  <si>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</si>
  <si>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</si>
  <si>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</si>
  <si>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</si>
  <si>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</si>
  <si>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</si>
  <si>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</si>
  <si>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</si>
  <si>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</si>
  <si>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</si>
  <si>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</si>
  <si>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</si>
  <si>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</si>
  <si>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</si>
  <si>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</si>
  <si>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</si>
  <si>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</si>
  <si>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</si>
  <si>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</si>
  <si>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</si>
  <si>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</si>
  <si>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</si>
  <si>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</si>
  <si>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</si>
  <si>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</si>
  <si>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</si>
  <si>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</si>
  <si>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</si>
  <si>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</si>
  <si>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</si>
  <si>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</si>
  <si>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</si>
  <si>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</si>
  <si>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</si>
  <si>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</si>
  <si>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</si>
  <si>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</si>
  <si>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</si>
  <si>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</si>
  <si>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</si>
  <si>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</si>
  <si>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</si>
  <si>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</si>
  <si>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</si>
  <si>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</si>
  <si>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</si>
  <si>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</si>
  <si>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</si>
  <si>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</si>
  <si>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</si>
  <si>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</si>
  <si>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</si>
  <si>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</si>
  <si>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</si>
  <si>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</si>
  <si>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</si>
  <si>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</si>
  <si>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</si>
  <si>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</si>
  <si>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</si>
  <si>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</si>
  <si>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</si>
  <si>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</si>
  <si>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</si>
  <si>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</si>
  <si>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</si>
  <si>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</si>
  <si>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</si>
  <si>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</si>
  <si>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</si>
  <si>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</si>
  <si>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</si>
  <si>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</si>
  <si>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</si>
  <si>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</si>
  <si>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</si>
  <si>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</si>
  <si>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</si>
  <si>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</si>
  <si>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</si>
  <si>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</si>
  <si>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</si>
  <si>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</si>
  <si>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</si>
  <si>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</si>
  <si>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</si>
  <si>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</si>
  <si>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</si>
  <si>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</si>
  <si>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</si>
  <si>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</si>
  <si>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</si>
  <si>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</si>
  <si>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</si>
  <si>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</si>
  <si>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</si>
  <si>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</si>
  <si>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</si>
  <si>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</si>
  <si>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</si>
  <si>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</si>
  <si>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</si>
  <si>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</si>
  <si>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</si>
  <si>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</si>
  <si>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</si>
  <si>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</si>
  <si>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</si>
  <si>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</si>
  <si>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</si>
  <si>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</si>
  <si>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</si>
  <si>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</si>
  <si>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</si>
  <si>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</si>
  <si>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</si>
  <si>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</si>
  <si>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</si>
  <si>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</si>
  <si>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</si>
  <si>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</si>
  <si>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</si>
  <si>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</si>
  <si>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</si>
  <si>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</si>
  <si>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</si>
  <si>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</si>
  <si>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</si>
  <si>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</si>
  <si>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</si>
  <si>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</si>
  <si>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</si>
  <si>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</si>
  <si>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</si>
  <si>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</si>
  <si>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</si>
  <si>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</si>
  <si>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</si>
  <si>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</si>
  <si>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</si>
  <si>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</si>
  <si>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</si>
  <si>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</si>
  <si>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</si>
  <si>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</si>
  <si>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</si>
  <si>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</si>
  <si>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</si>
  <si>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</si>
  <si>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</si>
  <si>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</si>
  <si>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</si>
  <si>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</si>
  <si>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</si>
  <si>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</si>
  <si>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</si>
  <si>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</si>
  <si>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</si>
  <si>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</si>
  <si>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</si>
  <si>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</si>
  <si>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</si>
  <si>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</si>
  <si>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</si>
  <si>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</si>
  <si>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</si>
  <si>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</si>
  <si>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</si>
  <si>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</si>
  <si>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</si>
  <si>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</si>
  <si>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</si>
  <si>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</si>
  <si>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</si>
  <si>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</si>
  <si>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</si>
  <si>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</si>
  <si>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</si>
  <si>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</si>
  <si>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</si>
  <si>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</si>
  <si>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</si>
  <si>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</si>
  <si>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</si>
  <si>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</si>
  <si>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</si>
  <si>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</si>
  <si>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</si>
  <si>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</si>
  <si>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</si>
  <si>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</si>
  <si>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</si>
  <si>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</si>
  <si>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</si>
  <si>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</si>
  <si>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</si>
  <si>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</si>
  <si>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</si>
  <si>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</si>
  <si>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</si>
  <si>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</si>
  <si>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</si>
  <si>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</si>
  <si>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</si>
  <si>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</si>
  <si>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</si>
  <si>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</si>
  <si>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</si>
  <si>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</si>
  <si>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</si>
  <si>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</si>
  <si>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</si>
  <si>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</si>
  <si>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</si>
  <si>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</si>
  <si>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</si>
  <si>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</si>
  <si>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</si>
  <si>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</si>
  <si>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</si>
  <si>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</si>
  <si>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</si>
  <si>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</si>
  <si>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</si>
  <si>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</si>
  <si>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</si>
  <si>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</si>
  <si>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</si>
  <si>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</si>
  <si>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</si>
  <si>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</si>
  <si>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</si>
  <si>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</si>
  <si>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</si>
  <si>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</si>
  <si>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</si>
  <si>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</si>
  <si>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</si>
  <si>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</si>
  <si>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</si>
  <si>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</si>
  <si>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</si>
  <si>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</si>
  <si>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</si>
  <si>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</si>
  <si>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</si>
  <si>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</si>
  <si>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</si>
  <si>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</si>
  <si>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</si>
  <si>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</si>
  <si>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</si>
  <si>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</si>
  <si>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</si>
  <si>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</si>
  <si>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</si>
  <si>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</si>
  <si>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</si>
  <si>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</si>
  <si>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</si>
  <si>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</si>
  <si>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</si>
  <si>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</si>
  <si>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</si>
  <si>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</si>
  <si>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</si>
  <si>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</si>
  <si>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</si>
  <si>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</si>
  <si>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</si>
  <si>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</si>
  <si>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</si>
  <si>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</si>
  <si>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</si>
  <si>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</si>
  <si>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</si>
  <si>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</si>
  <si>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</si>
  <si>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</si>
  <si>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</si>
  <si>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</si>
  <si>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</si>
  <si>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</si>
  <si>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</si>
  <si>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</si>
  <si>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</si>
  <si>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</si>
  <si>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</si>
  <si>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</si>
  <si>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</si>
  <si>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</si>
  <si>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</si>
  <si>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</si>
  <si>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</si>
  <si>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</si>
  <si>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</si>
  <si>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</si>
  <si>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</si>
  <si>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</si>
  <si>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</si>
  <si>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</si>
  <si>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</si>
  <si>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</si>
  <si>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</si>
  <si>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</si>
  <si>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</si>
  <si>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</si>
  <si>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</si>
  <si>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</si>
  <si>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</si>
  <si>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</si>
  <si>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</si>
  <si>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</si>
  <si>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</si>
  <si>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</si>
  <si>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</si>
  <si>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</si>
  <si>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</si>
  <si>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</si>
  <si>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</si>
  <si>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</si>
  <si>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</si>
  <si>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</si>
  <si>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</si>
  <si>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</si>
  <si>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</si>
  <si>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</si>
  <si>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</si>
  <si>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</si>
  <si>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</si>
  <si>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</si>
  <si>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</si>
  <si>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</si>
  <si>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</si>
  <si>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</si>
  <si>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</si>
  <si>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</si>
  <si>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</si>
  <si>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</si>
  <si>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</si>
  <si>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</si>
  <si>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</si>
  <si>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</si>
  <si>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</si>
  <si>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</si>
  <si>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</si>
  <si>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</si>
  <si>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</si>
  <si>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</si>
  <si>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</si>
  <si>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</si>
  <si>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</si>
  <si>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</si>
  <si>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</si>
  <si>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</si>
  <si>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</si>
  <si>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</si>
  <si>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</si>
  <si>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</si>
  <si>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</si>
  <si>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</si>
  <si>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</si>
  <si>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</si>
  <si>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</si>
  <si>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</si>
  <si>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</si>
  <si>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</si>
  <si>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</si>
  <si>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</si>
  <si>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</si>
  <si>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</si>
  <si>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</si>
  <si>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</si>
  <si>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</si>
  <si>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</si>
  <si>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</si>
  <si>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</si>
  <si>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</si>
  <si>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</si>
  <si>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</si>
  <si>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</si>
  <si>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</si>
  <si>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</si>
  <si>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</si>
  <si>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</si>
  <si>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</si>
  <si>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</si>
  <si>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</si>
  <si>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</si>
  <si>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</si>
  <si>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</si>
  <si>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</si>
  <si>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</si>
  <si>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</si>
  <si>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</si>
  <si>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</si>
  <si>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</si>
  <si>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</si>
  <si>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</si>
  <si>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</si>
  <si>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</si>
  <si>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</si>
  <si>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</si>
  <si>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</si>
  <si>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</si>
  <si>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</si>
  <si>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</si>
  <si>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</si>
  <si>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</si>
  <si>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</si>
  <si>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</si>
  <si>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</si>
  <si>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</si>
  <si>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</si>
  <si>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</si>
  <si>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</si>
  <si>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</si>
  <si>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</si>
  <si>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</si>
  <si>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</si>
  <si>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</si>
  <si>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</si>
  <si>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</si>
  <si>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</si>
  <si>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</si>
  <si>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</si>
  <si>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</si>
  <si>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</si>
  <si>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</si>
  <si>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</si>
  <si>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</si>
  <si>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</si>
  <si>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</si>
  <si>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</si>
  <si>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</si>
  <si>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</si>
  <si>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</si>
  <si>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</si>
  <si>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</si>
  <si>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</si>
  <si>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</si>
  <si>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</si>
  <si>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</si>
  <si>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</si>
  <si>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</si>
  <si>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</si>
  <si>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</si>
  <si>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</si>
  <si>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</si>
  <si>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</si>
  <si>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</si>
  <si>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</si>
  <si>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</si>
  <si>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</si>
  <si>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</si>
  <si>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</si>
  <si>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</si>
  <si>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</si>
  <si>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</si>
  <si>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</si>
  <si>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</si>
  <si>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</si>
  <si>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</si>
  <si>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</si>
  <si>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</si>
  <si>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</si>
  <si>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</si>
  <si>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</si>
  <si>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</si>
  <si>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</si>
  <si>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</si>
  <si>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</si>
  <si>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</si>
  <si>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</si>
  <si>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</si>
  <si>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</si>
  <si>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</si>
  <si>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</si>
  <si>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</si>
  <si>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</si>
  <si>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</si>
  <si>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</si>
  <si>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</si>
  <si>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</si>
  <si>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</si>
  <si>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</si>
  <si>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</si>
  <si>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</si>
  <si>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</si>
  <si>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</si>
  <si>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</si>
  <si>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</si>
  <si>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</si>
  <si>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</si>
  <si>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</si>
  <si>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</si>
  <si>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</si>
  <si>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</si>
  <si>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</si>
  <si>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</si>
  <si>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</si>
  <si>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</si>
  <si>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</si>
  <si>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</si>
  <si>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</si>
  <si>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</si>
  <si>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</si>
  <si>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</si>
  <si>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</si>
  <si>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</si>
  <si>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</si>
  <si>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</si>
  <si>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</si>
  <si>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</si>
  <si>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</si>
  <si>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</si>
  <si>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</si>
  <si>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</si>
  <si>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</si>
  <si>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</si>
  <si>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</si>
  <si>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</si>
  <si>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</si>
  <si>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</si>
  <si>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</si>
  <si>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</si>
  <si>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</si>
  <si>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</si>
  <si>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</si>
  <si>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</si>
  <si>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</si>
  <si>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</si>
  <si>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</si>
  <si>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</si>
  <si>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</si>
  <si>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</si>
  <si>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</si>
  <si>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</si>
  <si>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</si>
  <si>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</si>
  <si>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</si>
  <si>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</si>
  <si>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</si>
  <si>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</si>
  <si>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</si>
  <si>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</si>
  <si>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</si>
  <si>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</si>
  <si>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</si>
  <si>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</si>
  <si>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</si>
  <si>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</si>
  <si>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</si>
  <si>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</si>
  <si>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</si>
  <si>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</si>
  <si>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</si>
  <si>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</si>
  <si>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</si>
  <si>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</si>
  <si>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</si>
  <si>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</si>
  <si>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</si>
  <si>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</si>
  <si>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</si>
  <si>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</si>
  <si>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</si>
  <si>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</si>
  <si>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</si>
  <si>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</si>
  <si>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</si>
  <si>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</si>
  <si>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</si>
  <si>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</si>
  <si>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</si>
  <si>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</si>
  <si>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</si>
  <si>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</si>
  <si>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</si>
  <si>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</si>
  <si>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</si>
  <si>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</si>
  <si>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</si>
  <si>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</si>
  <si>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</si>
  <si>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</si>
  <si>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</si>
  <si>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</si>
  <si>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</si>
  <si>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</si>
  <si>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</si>
  <si>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</si>
  <si>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</si>
  <si>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</si>
  <si>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</si>
  <si>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</si>
  <si>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</si>
  <si>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</si>
  <si>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</si>
  <si>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</si>
  <si>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</si>
  <si>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</si>
  <si>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</si>
  <si>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</si>
  <si>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</si>
  <si>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</si>
  <si>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</si>
  <si>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</si>
  <si>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</si>
  <si>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</si>
  <si>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</si>
  <si>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</si>
  <si>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</si>
  <si>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</si>
  <si>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</si>
  <si>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</si>
  <si>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</si>
  <si>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</si>
  <si>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</si>
  <si>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</si>
  <si>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</si>
  <si>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</si>
  <si>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</si>
  <si>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</si>
  <si>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</si>
  <si>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</si>
  <si>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</si>
  <si>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</si>
  <si>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</si>
  <si>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</si>
  <si>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</si>
  <si>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</si>
  <si>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</si>
  <si>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</si>
  <si>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</si>
  <si>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</si>
  <si>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</si>
  <si>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</si>
  <si>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</si>
  <si>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</si>
  <si>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</si>
  <si>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</si>
  <si>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</si>
  <si>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</si>
  <si>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</si>
  <si>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</si>
  <si>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</si>
  <si>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</si>
  <si>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</si>
  <si>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</si>
  <si>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</si>
  <si>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</si>
  <si>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</si>
  <si>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</si>
  <si>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</si>
  <si>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</si>
  <si>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</si>
  <si>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</si>
  <si>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</si>
  <si>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</si>
  <si>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</si>
  <si>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</si>
  <si>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</si>
  <si>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</si>
  <si>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</si>
  <si>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</si>
  <si>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</si>
  <si>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</si>
  <si>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</si>
  <si>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</si>
  <si>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</si>
  <si>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</si>
  <si>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</si>
  <si>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</si>
  <si>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</si>
  <si>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</si>
  <si>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</si>
  <si>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</si>
  <si>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</si>
  <si>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</si>
  <si>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</si>
  <si>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</si>
  <si>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</si>
  <si>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</si>
  <si>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</si>
  <si>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</si>
  <si>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</si>
  <si>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</si>
  <si>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</si>
  <si>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</si>
  <si>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</si>
  <si>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</si>
  <si>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</si>
  <si>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</si>
  <si>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</si>
  <si>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</si>
  <si>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</si>
  <si>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</si>
  <si>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</si>
  <si>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</si>
  <si>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</si>
  <si>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</si>
  <si>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</si>
  <si>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</si>
  <si>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</si>
  <si>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</si>
  <si>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</si>
  <si>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</si>
  <si>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</si>
  <si>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</si>
  <si>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</si>
  <si>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</si>
  <si>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</si>
  <si>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</si>
  <si>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</si>
  <si>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</si>
  <si>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</si>
  <si>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</si>
  <si>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</si>
  <si>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</si>
  <si>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</si>
  <si>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</si>
  <si>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</si>
  <si>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</si>
  <si>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</si>
  <si>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</si>
  <si>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</si>
  <si>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</si>
  <si>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</si>
  <si>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</si>
  <si>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</si>
  <si>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</si>
  <si>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</si>
  <si>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</si>
  <si>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</si>
  <si>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</si>
  <si>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</si>
  <si>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</si>
  <si>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</si>
  <si>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</si>
  <si>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</si>
  <si>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</si>
  <si>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</si>
  <si>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</si>
  <si>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</si>
  <si>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</si>
  <si>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</si>
  <si>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</si>
  <si>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</si>
  <si>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</si>
  <si>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</si>
  <si>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</si>
  <si>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</si>
  <si>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</si>
  <si>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</si>
  <si>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</si>
  <si>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</si>
  <si>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</si>
  <si>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</si>
  <si>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</si>
  <si>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</si>
  <si>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</si>
  <si>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</si>
  <si>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</si>
  <si>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</si>
  <si>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</si>
  <si>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</si>
  <si>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</si>
  <si>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</si>
  <si>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</si>
  <si>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</si>
  <si>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</si>
  <si>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</si>
  <si>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</si>
  <si>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</si>
  <si>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</si>
  <si>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</si>
  <si>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</si>
  <si>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</si>
  <si>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</si>
  <si>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</si>
  <si>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</si>
  <si>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</si>
  <si>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</si>
  <si>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</si>
  <si>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</si>
  <si>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</si>
  <si>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</si>
  <si>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</si>
  <si>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</si>
  <si>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</si>
  <si>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</si>
  <si>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</si>
  <si>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</si>
  <si>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</si>
  <si>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</si>
  <si>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</si>
  <si>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</si>
  <si>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</si>
  <si>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</si>
  <si>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</si>
  <si>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</si>
  <si>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</si>
  <si>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</si>
  <si>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</si>
  <si>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</si>
  <si>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</si>
  <si>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</si>
  <si>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</si>
  <si>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</si>
  <si>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</si>
  <si>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</si>
  <si>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</si>
  <si>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</si>
  <si>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</si>
  <si>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</si>
  <si>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</si>
  <si>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</si>
  <si>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</si>
  <si>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</si>
  <si>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</si>
  <si>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</si>
  <si>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</si>
  <si>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</si>
  <si>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</si>
  <si>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</si>
  <si>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</si>
  <si>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</si>
  <si>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</si>
  <si>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</si>
  <si>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</si>
  <si>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</si>
  <si>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</si>
  <si>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</si>
  <si>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</si>
  <si>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</si>
  <si>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</si>
  <si>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</si>
  <si>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</si>
  <si>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</si>
  <si>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</si>
  <si>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</si>
  <si>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</si>
  <si>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</si>
  <si>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</si>
  <si>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</si>
  <si>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</si>
  <si>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</si>
  <si>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</si>
  <si>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</si>
  <si>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</si>
  <si>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</si>
  <si>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</si>
  <si>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</si>
  <si>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</si>
  <si>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</si>
  <si>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</si>
  <si>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</si>
  <si>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</si>
  <si>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</si>
  <si>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</si>
  <si>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</si>
  <si>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</si>
  <si>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</si>
  <si>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</si>
  <si>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</si>
  <si>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</si>
  <si>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</si>
  <si>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</si>
  <si>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</si>
  <si>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</si>
  <si>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</si>
  <si>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</si>
  <si>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</si>
  <si>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</si>
  <si>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</si>
  <si>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</si>
  <si>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</si>
  <si>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</si>
  <si>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</si>
  <si>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</si>
  <si>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</si>
  <si>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</si>
  <si>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</si>
  <si>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</si>
  <si>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</si>
  <si>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</si>
  <si>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</si>
  <si>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</si>
  <si>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</si>
  <si>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</si>
  <si>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</si>
  <si>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</si>
  <si>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</si>
  <si>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</si>
  <si>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</si>
  <si>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</si>
  <si>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</si>
  <si>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</si>
  <si>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</si>
  <si>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</si>
  <si>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</si>
  <si>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</si>
  <si>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</si>
  <si>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</si>
  <si>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</si>
  <si>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</si>
  <si>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</si>
  <si>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</si>
  <si>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</si>
  <si>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</si>
  <si>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</si>
  <si>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</si>
  <si>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</si>
  <si>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</si>
  <si>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</si>
  <si>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</si>
  <si>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</si>
  <si>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</si>
  <si>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</si>
  <si>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</si>
  <si>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</si>
  <si>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</si>
  <si>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</si>
  <si>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</si>
  <si>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</si>
  <si>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</si>
  <si>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</si>
  <si>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</si>
  <si>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</si>
  <si>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</si>
  <si>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</si>
  <si>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</si>
  <si>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</si>
  <si>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</si>
  <si>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</si>
  <si>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</si>
  <si>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</si>
  <si>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</si>
  <si>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</si>
  <si>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</si>
  <si>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</si>
  <si>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</si>
  <si>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</si>
  <si>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</si>
  <si>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</si>
  <si>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</si>
  <si>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</si>
  <si>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</si>
  <si>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</si>
  <si>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</si>
  <si>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</si>
  <si>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</si>
  <si>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</si>
  <si>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</si>
  <si>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</si>
  <si>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</si>
  <si>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</si>
  <si>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</si>
  <si>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</si>
  <si>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</si>
  <si>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</si>
  <si>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</si>
  <si>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</si>
  <si>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</si>
  <si>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</si>
  <si>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</si>
  <si>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</si>
  <si>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</si>
  <si>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</si>
  <si>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</si>
  <si>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</si>
  <si>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</si>
  <si>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</si>
  <si>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</si>
  <si>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</si>
  <si>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</si>
  <si>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</si>
  <si>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</si>
  <si>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</si>
  <si>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</si>
  <si>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</si>
  <si>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</si>
  <si>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</si>
  <si>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</si>
  <si>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</si>
  <si>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</si>
  <si>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</si>
  <si>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</si>
  <si>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</si>
  <si>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</si>
  <si>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</si>
  <si>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</si>
  <si>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</si>
  <si>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</si>
  <si>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</si>
  <si>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</si>
  <si>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</si>
  <si>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</si>
  <si>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</si>
  <si>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</si>
  <si>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</si>
  <si>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</si>
  <si>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</si>
  <si>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</si>
  <si>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</si>
  <si>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</si>
  <si>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</si>
  <si>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</si>
  <si>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</si>
  <si>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</si>
  <si>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</si>
  <si>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</si>
  <si>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</si>
  <si>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</si>
  <si>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</si>
  <si>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</si>
  <si>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</si>
  <si>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</si>
  <si>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</si>
  <si>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</si>
  <si>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</si>
  <si>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</si>
  <si>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</si>
  <si>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</si>
  <si>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</si>
  <si>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</si>
  <si>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</si>
  <si>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</si>
  <si>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</si>
  <si>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</si>
  <si>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</si>
  <si>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</si>
  <si>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</si>
  <si>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</si>
  <si>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</si>
  <si>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</si>
  <si>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</si>
  <si>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</si>
  <si>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</si>
  <si>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</si>
  <si>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</si>
  <si>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</si>
  <si>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</si>
  <si>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</si>
  <si>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</si>
  <si>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</si>
  <si>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</si>
  <si>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</si>
  <si>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</si>
  <si>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</si>
  <si>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</si>
  <si>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</si>
  <si>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</si>
  <si>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</si>
  <si>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</si>
  <si>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</si>
  <si>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</si>
  <si>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</si>
  <si>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</si>
  <si>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</si>
  <si>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</si>
  <si>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</si>
  <si>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</si>
  <si>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</si>
  <si>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</si>
  <si>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</si>
  <si>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</si>
  <si>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</si>
  <si>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</si>
  <si>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</si>
  <si>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</si>
  <si>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</si>
  <si>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</si>
  <si>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</si>
  <si>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</si>
  <si>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</si>
  <si>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</si>
  <si>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</si>
  <si>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</si>
  <si>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</si>
  <si>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</si>
  <si>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</si>
  <si>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</si>
  <si>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</si>
  <si>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</si>
  <si>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</si>
  <si>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</si>
  <si>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</si>
  <si>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</si>
  <si>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</si>
  <si>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</si>
  <si>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</si>
  <si>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</si>
  <si>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</si>
  <si>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</si>
  <si>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</si>
  <si>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</si>
  <si>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</si>
  <si>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</si>
  <si>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</si>
  <si>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</si>
  <si>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</si>
  <si>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</si>
  <si>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</si>
  <si>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</si>
  <si>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</si>
  <si>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</si>
  <si>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</si>
  <si>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</si>
  <si>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</si>
  <si>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</si>
  <si>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</si>
  <si>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</si>
  <si>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</si>
  <si>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</si>
  <si>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</si>
  <si>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</si>
  <si>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</si>
  <si>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</si>
  <si>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</si>
  <si>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</si>
  <si>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</si>
  <si>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</si>
  <si>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</si>
  <si>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</si>
  <si>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</si>
  <si>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</si>
  <si>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</si>
  <si>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</si>
  <si>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</si>
  <si>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</si>
  <si>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</si>
  <si>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</si>
  <si>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</si>
  <si>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</si>
  <si>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</si>
  <si>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</si>
  <si>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</si>
  <si>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</si>
  <si>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</si>
  <si>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</si>
  <si>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</si>
  <si>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</si>
  <si>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</si>
  <si>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</si>
  <si>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</si>
  <si>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</si>
  <si>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</si>
  <si>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</si>
  <si>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</si>
  <si>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</si>
  <si>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</si>
  <si>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</si>
  <si>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</si>
  <si>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</si>
  <si>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</si>
  <si>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</si>
  <si>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</si>
  <si>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</si>
  <si>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</si>
  <si>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</si>
  <si>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</si>
  <si>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</si>
  <si>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</si>
  <si>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</si>
  <si>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</si>
  <si>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</si>
  <si>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</si>
  <si>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</si>
  <si>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</si>
  <si>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</si>
  <si>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</si>
  <si>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</si>
  <si>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</si>
  <si>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</si>
  <si>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</si>
  <si>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</si>
  <si>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</si>
  <si>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</si>
  <si>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</si>
  <si>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</si>
  <si>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</si>
  <si>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</si>
  <si>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</si>
  <si>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</si>
  <si>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</si>
  <si>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</si>
  <si>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</si>
  <si>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</si>
  <si>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</si>
  <si>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</si>
  <si>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</si>
  <si>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</si>
  <si>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</si>
  <si>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</si>
  <si>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</si>
  <si>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</si>
  <si>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</si>
  <si>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</si>
  <si>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</si>
  <si>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</si>
  <si>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</si>
  <si>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</si>
  <si>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</si>
  <si>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</si>
  <si>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</si>
  <si>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</si>
  <si>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</si>
  <si>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</si>
  <si>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</si>
  <si>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</si>
  <si>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</si>
  <si>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</si>
  <si>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</si>
  <si>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</si>
  <si>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</si>
  <si>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</si>
  <si>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</si>
  <si>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</si>
  <si>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</si>
  <si>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</si>
  <si>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</si>
  <si>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</si>
  <si>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</si>
  <si>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</si>
  <si>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</si>
  <si>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</si>
  <si>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</si>
  <si>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</si>
  <si>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</si>
  <si>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</si>
  <si>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</si>
  <si>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</si>
  <si>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</si>
  <si>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</si>
  <si>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</si>
  <si>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</si>
  <si>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</si>
  <si>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</si>
  <si>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</si>
  <si>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</si>
  <si>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</si>
  <si>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</si>
  <si>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</si>
  <si>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</si>
  <si>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</si>
  <si>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</si>
  <si>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</si>
  <si>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</si>
  <si>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</si>
  <si>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</si>
  <si>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</si>
  <si>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</si>
  <si>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</si>
  <si>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</si>
  <si>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</si>
  <si>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</si>
  <si>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</si>
  <si>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</si>
  <si>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</si>
  <si>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</si>
  <si>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</si>
  <si>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</si>
  <si>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</si>
  <si>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</si>
  <si>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</si>
  <si>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</si>
  <si>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</si>
  <si>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</si>
  <si>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</si>
  <si>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</si>
  <si>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</si>
  <si>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</si>
  <si>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</si>
  <si>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</si>
  <si>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</si>
  <si>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</si>
  <si>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</si>
  <si>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</si>
  <si>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</si>
  <si>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</si>
  <si>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</si>
  <si>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</si>
  <si>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</si>
  <si>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</si>
  <si>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</si>
  <si>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</si>
  <si>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</si>
  <si>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</si>
  <si>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</si>
  <si>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</si>
  <si>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</si>
  <si>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</si>
  <si>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</si>
  <si>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</si>
  <si>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</si>
  <si>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</si>
  <si>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</si>
  <si>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</si>
  <si>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</si>
  <si>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</si>
  <si>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</si>
  <si>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</si>
  <si>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</si>
  <si>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</si>
  <si>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</si>
  <si>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</si>
  <si>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</si>
  <si>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</si>
  <si>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</si>
  <si>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</si>
  <si>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</si>
  <si>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</si>
  <si>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</si>
  <si>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</si>
  <si>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</si>
  <si>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</si>
  <si>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</si>
  <si>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</si>
  <si>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</si>
  <si>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</si>
  <si>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</si>
  <si>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</si>
  <si>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</si>
  <si>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</si>
  <si>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</si>
  <si>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</si>
  <si>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</si>
  <si>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</si>
  <si>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</si>
  <si>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</si>
  <si>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</si>
  <si>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</si>
  <si>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</si>
  <si>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</si>
  <si>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</si>
  <si>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</si>
  <si>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</si>
  <si>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</si>
  <si>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</si>
  <si>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</si>
  <si>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</si>
  <si>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</si>
  <si>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</si>
  <si>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</si>
  <si>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</si>
  <si>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</si>
  <si>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</si>
  <si>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</si>
  <si>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</si>
  <si>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</si>
  <si>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</si>
  <si>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</si>
  <si>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</si>
  <si>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</si>
  <si>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</si>
  <si>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</si>
  <si>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</si>
  <si>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</si>
  <si>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</si>
  <si>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</si>
  <si>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</si>
  <si>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</si>
  <si>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</si>
  <si>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</si>
  <si>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</si>
  <si>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</si>
  <si>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</si>
  <si>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</si>
  <si>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</si>
  <si>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</si>
  <si>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</si>
  <si>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</si>
  <si>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</si>
  <si>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</si>
  <si>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</si>
  <si>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</si>
  <si>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</si>
  <si>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</si>
  <si>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</si>
  <si>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</si>
  <si>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</si>
  <si>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</si>
  <si>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</si>
  <si>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</si>
  <si>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</si>
  <si>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</si>
  <si>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</si>
  <si>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</si>
  <si>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</si>
  <si>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</si>
  <si>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</si>
  <si>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</si>
  <si>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</si>
  <si>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</si>
  <si>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</si>
  <si>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</si>
  <si>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</si>
  <si>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</si>
  <si>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</si>
  <si>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</si>
  <si>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</si>
  <si>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</si>
  <si>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</si>
  <si>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</si>
  <si>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</si>
  <si>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</si>
  <si>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</si>
  <si>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</si>
  <si>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</si>
  <si>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</si>
  <si>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</si>
  <si>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</si>
  <si>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</si>
  <si>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</si>
  <si>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</si>
  <si>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</si>
  <si>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</si>
  <si>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</si>
  <si>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</si>
  <si>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</si>
  <si>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</si>
  <si>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</si>
  <si>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</si>
  <si>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</si>
  <si>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</si>
  <si>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</si>
  <si>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</si>
  <si>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</si>
  <si>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</si>
  <si>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</si>
  <si>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</si>
  <si>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</si>
  <si>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</si>
  <si>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</si>
  <si>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</si>
  <si>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</si>
  <si>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</si>
  <si>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</si>
  <si>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</si>
  <si>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</si>
  <si>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</si>
  <si>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</si>
  <si>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</si>
  <si>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</si>
  <si>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</si>
  <si>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</si>
  <si>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</si>
  <si>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</si>
  <si>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</si>
  <si>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</si>
  <si>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</si>
  <si>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</si>
  <si>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</si>
  <si>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</si>
  <si>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</si>
  <si>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</si>
  <si>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</si>
  <si>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</si>
  <si>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</si>
  <si>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</si>
  <si>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</si>
  <si>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</si>
  <si>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</si>
  <si>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</si>
  <si>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</si>
  <si>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</si>
  <si>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</si>
  <si>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</si>
  <si>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</si>
  <si>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</si>
  <si>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</si>
  <si>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</si>
  <si>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</si>
  <si>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</si>
  <si>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</si>
  <si>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</si>
  <si>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</si>
  <si>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</si>
  <si>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</si>
  <si>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</si>
  <si>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</si>
  <si>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</si>
  <si>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</si>
  <si>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</si>
  <si>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</si>
  <si>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</si>
  <si>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</si>
  <si>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</si>
  <si>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</si>
  <si>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</si>
  <si>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</si>
  <si>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</si>
  <si>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</si>
  <si>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</si>
  <si>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</si>
  <si>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</si>
  <si>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</si>
  <si>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</si>
  <si>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</si>
  <si>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</si>
  <si>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</si>
  <si>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</si>
  <si>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</si>
  <si>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</si>
  <si>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</si>
  <si>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</si>
  <si>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</si>
  <si>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</si>
  <si>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</si>
  <si>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</si>
  <si>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</si>
  <si>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</si>
  <si>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</si>
  <si>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</si>
  <si>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</si>
  <si>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</si>
  <si>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</si>
  <si>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</si>
  <si>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</si>
  <si>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</si>
  <si>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</si>
  <si>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</si>
  <si>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</si>
  <si>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</si>
  <si>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</si>
  <si>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</si>
  <si>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</si>
  <si>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</si>
  <si>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</si>
  <si>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</si>
  <si>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</si>
  <si>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</si>
  <si>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</si>
  <si>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</si>
  <si>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</si>
  <si>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</si>
  <si>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</si>
  <si>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</si>
  <si>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</si>
  <si>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</si>
  <si>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</si>
  <si>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</si>
  <si>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</si>
  <si>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</si>
  <si>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</si>
  <si>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</si>
  <si>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</si>
  <si>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</si>
  <si>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</si>
  <si>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</si>
  <si>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</si>
  <si>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</si>
  <si>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</si>
  <si>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</si>
  <si>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</si>
  <si>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</si>
  <si>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</si>
  <si>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</si>
  <si>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</si>
  <si>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</si>
  <si>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</si>
  <si>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</si>
  <si>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</si>
  <si>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</si>
  <si>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</si>
  <si>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</si>
  <si>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</si>
  <si>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</si>
  <si>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</si>
  <si>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</si>
  <si>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</si>
  <si>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</si>
  <si>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</si>
  <si>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</si>
  <si>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</si>
  <si>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</si>
  <si>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</si>
  <si>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</si>
  <si>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</si>
  <si>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</si>
  <si>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</si>
  <si>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</si>
  <si>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</si>
  <si>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</si>
  <si>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</si>
  <si>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</si>
  <si>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</si>
  <si>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</si>
  <si>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</si>
  <si>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</si>
  <si>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</si>
  <si>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</si>
  <si>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</si>
  <si>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</si>
  <si>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</si>
  <si>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</si>
  <si>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</si>
  <si>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</si>
  <si>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</si>
  <si>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</si>
  <si>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</si>
  <si>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</si>
  <si>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</si>
  <si>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</si>
  <si>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</si>
  <si>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</si>
  <si>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</si>
  <si>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</si>
  <si>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</si>
  <si>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</si>
  <si>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</si>
  <si>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</si>
  <si>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</si>
  <si>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</si>
  <si>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</si>
  <si>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</si>
  <si>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</si>
  <si>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</si>
  <si>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</si>
  <si>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</si>
  <si>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</si>
  <si>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</si>
  <si>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</si>
  <si>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</si>
  <si>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</si>
  <si>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</si>
  <si>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</si>
  <si>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</si>
  <si>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</si>
  <si>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</si>
  <si>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</si>
  <si>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</si>
  <si>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</si>
  <si>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</si>
  <si>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</si>
  <si>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</si>
  <si>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</si>
  <si>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</si>
  <si>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</si>
  <si>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</si>
  <si>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</si>
  <si>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</si>
  <si>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</si>
  <si>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</si>
  <si>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</si>
  <si>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</si>
  <si>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</si>
  <si>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</si>
  <si>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</si>
  <si>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</si>
  <si>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</si>
  <si>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</si>
  <si>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</si>
  <si>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</si>
  <si>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</si>
  <si>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</si>
  <si>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</si>
  <si>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</si>
  <si>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</si>
  <si>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</si>
  <si>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</si>
  <si>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</si>
  <si>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</si>
  <si>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</si>
  <si>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</si>
  <si>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</si>
  <si>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</si>
  <si>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</si>
  <si>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</si>
  <si>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</si>
  <si>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</si>
  <si>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</si>
  <si>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</si>
  <si>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</si>
  <si>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</si>
  <si>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</si>
  <si>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</si>
  <si>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</si>
  <si>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</si>
  <si>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</si>
  <si>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</si>
  <si>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</si>
  <si>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</si>
  <si>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</si>
  <si>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</si>
  <si>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</si>
  <si>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</si>
  <si>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</si>
  <si>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</si>
  <si>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</si>
  <si>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</si>
  <si>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</si>
  <si>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</si>
  <si>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</si>
  <si>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</si>
  <si>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</si>
  <si>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</si>
  <si>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</si>
  <si>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</si>
  <si>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</si>
  <si>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</si>
  <si>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</si>
  <si>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</si>
  <si>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</si>
  <si>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</si>
  <si>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</si>
  <si>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</si>
  <si>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</si>
  <si>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</si>
  <si>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</si>
  <si>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</si>
  <si>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</si>
  <si>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</si>
  <si>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</si>
  <si>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</si>
  <si>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</si>
  <si>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</si>
  <si>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</si>
  <si>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</si>
  <si>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</si>
  <si>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</si>
  <si>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</si>
  <si>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</si>
  <si>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</si>
  <si>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</si>
  <si>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</si>
  <si>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</si>
  <si>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</si>
  <si>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</si>
  <si>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</si>
  <si>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</si>
  <si>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</si>
  <si>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</si>
  <si>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</si>
  <si>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</si>
  <si>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</si>
  <si>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</si>
  <si>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</si>
  <si>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</si>
  <si>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</si>
  <si>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</si>
  <si>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</si>
  <si>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</si>
  <si>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</si>
  <si>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</si>
  <si>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</si>
  <si>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</si>
  <si>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</si>
  <si>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</si>
  <si>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</si>
  <si>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</si>
  <si>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</si>
  <si>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</si>
  <si>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</si>
  <si>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</si>
  <si>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</si>
  <si>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</si>
  <si>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</si>
  <si>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</si>
  <si>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</si>
  <si>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</si>
  <si>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</si>
  <si>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</si>
  <si>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</si>
  <si>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</si>
  <si>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</si>
  <si>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</si>
  <si>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</si>
  <si>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</si>
  <si>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</si>
  <si>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</si>
  <si>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</si>
  <si>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</si>
  <si>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</si>
  <si>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</si>
  <si>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</si>
  <si>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</si>
  <si>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</si>
  <si>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</si>
  <si>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</si>
  <si>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</si>
  <si>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</si>
  <si>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</si>
  <si>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</si>
  <si>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</si>
  <si>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</si>
  <si>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</si>
  <si>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</si>
  <si>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</si>
  <si>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</si>
  <si>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</si>
  <si>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</si>
  <si>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</si>
  <si>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</si>
  <si>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</si>
  <si>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</si>
  <si>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</si>
  <si>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</si>
  <si>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</si>
  <si>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</si>
  <si>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</si>
  <si>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</si>
  <si>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</si>
  <si>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</si>
  <si>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</si>
  <si>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</si>
  <si>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</si>
  <si>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</si>
  <si>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</si>
  <si>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</si>
  <si>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</si>
  <si>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</si>
  <si>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</si>
  <si>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</si>
  <si>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</si>
  <si>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</si>
  <si>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</si>
  <si>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</si>
  <si>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</si>
  <si>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</si>
  <si>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</si>
  <si>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</si>
  <si>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</si>
  <si>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</si>
  <si>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</si>
  <si>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</si>
  <si>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</si>
  <si>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</si>
  <si>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</si>
  <si>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</si>
  <si>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</si>
  <si>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</si>
  <si>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</si>
  <si>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</si>
  <si>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</si>
  <si>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</si>
  <si>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</si>
  <si>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</si>
  <si>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</si>
  <si>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</si>
  <si>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</si>
  <si>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</si>
  <si>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</si>
  <si>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</si>
  <si>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</si>
  <si>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</si>
  <si>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</si>
  <si>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</si>
  <si>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</si>
  <si>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</si>
  <si>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</si>
  <si>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</si>
  <si>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</si>
  <si>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</si>
  <si>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</si>
  <si>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</si>
  <si>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</si>
  <si>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</si>
  <si>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</si>
  <si>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</si>
  <si>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</si>
  <si>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</si>
  <si>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</si>
  <si>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</si>
  <si>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</si>
  <si>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</si>
  <si>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</si>
  <si>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</si>
  <si>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</si>
  <si>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</si>
  <si>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</si>
  <si>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</si>
  <si>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</si>
  <si>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</si>
  <si>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</si>
  <si>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</si>
  <si>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</si>
  <si>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</si>
  <si>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</si>
  <si>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</si>
  <si>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</si>
  <si>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</si>
  <si>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</si>
  <si>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</si>
  <si>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</si>
  <si>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</si>
  <si>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</si>
  <si>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</si>
  <si>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</si>
  <si>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</si>
  <si>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</si>
  <si>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</si>
  <si>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</si>
  <si>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</si>
  <si>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</si>
  <si>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</si>
  <si>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</si>
  <si>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</si>
  <si>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</si>
  <si>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</si>
  <si>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</si>
  <si>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</si>
  <si>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</si>
  <si>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</si>
  <si>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</si>
  <si>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</si>
  <si>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</si>
  <si>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</si>
  <si>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</si>
  <si>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</si>
  <si>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</si>
  <si>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</si>
  <si>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</si>
  <si>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</si>
  <si>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</si>
  <si>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</si>
  <si>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</si>
  <si>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</si>
  <si>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</si>
  <si>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</si>
  <si>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</si>
  <si>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</si>
  <si>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</si>
  <si>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</si>
  <si>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</si>
  <si>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</si>
  <si>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</si>
  <si>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</si>
  <si>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</si>
  <si>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</si>
  <si>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</si>
  <si>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</si>
  <si>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</si>
  <si>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</si>
  <si>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</si>
  <si>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</si>
  <si>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</si>
  <si>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</si>
  <si>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</si>
  <si>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</si>
  <si>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</si>
  <si>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</si>
  <si>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</si>
  <si>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</si>
  <si>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</si>
  <si>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</si>
  <si>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</si>
  <si>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</si>
  <si>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</si>
  <si>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</si>
  <si>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</si>
  <si>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</si>
  <si>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</si>
  <si>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</si>
  <si>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</si>
  <si>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</si>
  <si>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</si>
  <si>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</si>
  <si>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</si>
  <si>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</si>
  <si>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</si>
  <si>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</si>
  <si>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</si>
  <si>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</si>
  <si>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</si>
  <si>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</si>
  <si>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</si>
  <si>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</si>
  <si>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</si>
  <si>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</si>
  <si>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</si>
  <si>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</si>
  <si>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</si>
  <si>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</si>
  <si>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</si>
  <si>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</si>
  <si>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</si>
  <si>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</si>
  <si>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</si>
  <si>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</si>
  <si>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</si>
  <si>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</si>
  <si>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</si>
  <si>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</si>
  <si>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</si>
  <si>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</si>
  <si>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</si>
  <si>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</si>
  <si>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</si>
  <si>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</si>
  <si>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</si>
  <si>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</si>
  <si>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</si>
  <si>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</si>
  <si>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</si>
  <si>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</si>
  <si>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</si>
  <si>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</si>
  <si>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</si>
  <si>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</si>
  <si>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</si>
  <si>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</si>
  <si>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</si>
  <si>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</si>
  <si>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</si>
  <si>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</si>
  <si>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</si>
  <si>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</si>
  <si>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</si>
  <si>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</si>
  <si>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</si>
  <si>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</si>
  <si>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</si>
  <si>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</si>
  <si>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</si>
  <si>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</si>
  <si>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</si>
  <si>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</si>
  <si>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</si>
  <si>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</si>
  <si>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</si>
  <si>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</si>
  <si>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</si>
  <si>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</si>
  <si>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</si>
  <si>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</si>
  <si>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</si>
  <si>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</si>
  <si>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</si>
  <si>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</si>
  <si>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</si>
  <si>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</si>
  <si>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</si>
  <si>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</si>
  <si>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</si>
  <si>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</si>
  <si>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</si>
  <si>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</si>
  <si>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</si>
  <si>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</si>
  <si>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</si>
  <si>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</si>
  <si>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</si>
  <si>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</si>
  <si>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</si>
  <si>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</si>
  <si>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</si>
  <si>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</si>
  <si>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</si>
  <si>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</si>
  <si>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</si>
  <si>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</si>
  <si>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</si>
  <si>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</si>
  <si>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</si>
  <si>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</si>
  <si>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</si>
  <si>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</si>
  <si>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</si>
  <si>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</si>
  <si>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</si>
  <si>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</si>
  <si>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</si>
  <si>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</si>
  <si>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</si>
  <si>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</si>
  <si>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</si>
  <si>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</si>
  <si>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</si>
  <si>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</si>
  <si>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</si>
  <si>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</si>
  <si>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</si>
  <si>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</si>
  <si>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</si>
  <si>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</si>
  <si>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</si>
  <si>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</si>
  <si>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</si>
  <si>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</si>
  <si>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</si>
  <si>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</si>
  <si>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</si>
  <si>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</si>
  <si>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</si>
  <si>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</si>
  <si>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</si>
  <si>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</si>
  <si>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</si>
  <si>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</si>
  <si>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</si>
  <si>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</si>
  <si>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</si>
  <si>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</si>
  <si>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</si>
  <si>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</si>
  <si>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</si>
  <si>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</si>
  <si>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</si>
  <si>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</si>
  <si>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</si>
  <si>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</si>
  <si>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</si>
  <si>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</si>
  <si>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</si>
  <si>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</si>
  <si>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</si>
  <si>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</si>
  <si>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</si>
  <si>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</si>
  <si>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</si>
  <si>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</si>
  <si>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</si>
  <si>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</si>
  <si>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</si>
  <si>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</si>
  <si>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</si>
  <si>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</si>
  <si>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</si>
  <si>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</si>
  <si>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</si>
  <si>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</si>
  <si>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</si>
  <si>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</si>
  <si>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</si>
  <si>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</si>
  <si>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</si>
  <si>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</si>
  <si>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</si>
  <si>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</si>
  <si>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</si>
  <si>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</si>
  <si>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</si>
  <si>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</si>
  <si>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</si>
  <si>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</si>
  <si>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</si>
  <si>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</si>
  <si>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</si>
  <si>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</si>
  <si>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</si>
  <si>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</si>
  <si>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</si>
  <si>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</si>
  <si>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</si>
  <si>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</si>
  <si>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</si>
  <si>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</si>
  <si>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</si>
  <si>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</si>
  <si>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</si>
  <si>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</si>
  <si>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</si>
  <si>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</si>
  <si>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</si>
  <si>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</si>
  <si>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</si>
  <si>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</si>
  <si>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</si>
  <si>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</si>
  <si>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</si>
  <si>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</si>
  <si>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</si>
  <si>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</si>
  <si>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</si>
  <si>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</si>
  <si>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</si>
  <si>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</si>
  <si>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</si>
  <si>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</si>
  <si>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</si>
  <si>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</si>
  <si>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</si>
  <si>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</si>
  <si>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</si>
  <si>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</si>
  <si>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</si>
  <si>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</si>
  <si>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</si>
  <si>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</si>
  <si>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</si>
  <si>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</si>
  <si>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</si>
  <si>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</si>
  <si>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</si>
  <si>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</si>
  <si>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</si>
  <si>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</si>
  <si>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</si>
  <si>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</si>
  <si>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</si>
  <si>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</si>
  <si>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</si>
  <si>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</si>
  <si>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</si>
  <si>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</si>
  <si>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</si>
  <si>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</si>
  <si>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</si>
  <si>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</si>
  <si>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</si>
  <si>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</si>
  <si>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</si>
  <si>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</si>
  <si>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</si>
  <si>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</si>
  <si>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</si>
  <si>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</si>
  <si>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</si>
  <si>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</si>
  <si>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</si>
  <si>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</si>
  <si>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</si>
  <si>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</si>
  <si>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</si>
  <si>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</si>
  <si>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</si>
  <si>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</si>
  <si>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</si>
  <si>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</si>
  <si>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</si>
  <si>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</si>
  <si>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</si>
  <si>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</si>
  <si>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</si>
  <si>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</si>
  <si>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</si>
  <si>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</si>
  <si>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</si>
  <si>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</si>
  <si>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</si>
  <si>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</si>
  <si>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</si>
  <si>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</si>
  <si>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</si>
  <si>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</si>
  <si>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</si>
  <si>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</si>
  <si>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</si>
  <si>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</si>
  <si>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</si>
  <si>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</si>
  <si>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</si>
  <si>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</si>
  <si>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</si>
  <si>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</si>
  <si>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</si>
  <si>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</si>
  <si>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</si>
  <si>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</si>
  <si>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</si>
  <si>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</si>
  <si>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</si>
  <si>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</si>
  <si>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</si>
  <si>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</si>
  <si>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</si>
  <si>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</si>
  <si>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</si>
  <si>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</si>
  <si>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</si>
  <si>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</si>
  <si>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</si>
  <si>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</si>
  <si>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</si>
  <si>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</si>
  <si>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</si>
  <si>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</si>
  <si>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</si>
  <si>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</si>
  <si>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</si>
  <si>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</si>
  <si>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</si>
  <si>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</si>
  <si>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</si>
  <si>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</si>
  <si>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</si>
  <si>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</si>
  <si>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</si>
  <si>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</si>
  <si>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</si>
  <si>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</si>
  <si>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</si>
  <si>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</si>
  <si>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</si>
  <si>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</si>
  <si>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</si>
  <si>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</si>
  <si>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</si>
  <si>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</si>
  <si>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</si>
  <si>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</si>
  <si>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</si>
  <si>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</si>
  <si>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</si>
  <si>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</si>
  <si>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</si>
  <si>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</si>
  <si>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</si>
  <si>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</si>
  <si>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</si>
  <si>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</si>
  <si>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</si>
  <si>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</si>
  <si>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</si>
  <si>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</si>
  <si>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</si>
  <si>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</si>
  <si>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</si>
  <si>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</si>
  <si>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</si>
  <si>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</si>
  <si>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</si>
  <si>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</si>
  <si>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</si>
  <si>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</si>
  <si>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</si>
  <si>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</si>
  <si>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</si>
  <si>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</si>
  <si>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</si>
  <si>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</si>
  <si>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</si>
  <si>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</si>
  <si>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</si>
  <si>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</si>
  <si>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</si>
  <si>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</si>
  <si>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</si>
  <si>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</si>
  <si>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</si>
  <si>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</si>
  <si>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</si>
  <si>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</si>
  <si>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</si>
  <si>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</si>
  <si>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</si>
  <si>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</si>
  <si>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</si>
  <si>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</si>
  <si>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</si>
  <si>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</si>
  <si>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</si>
  <si>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</si>
  <si>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</si>
  <si>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</si>
  <si>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</si>
  <si>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</si>
  <si>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</si>
  <si>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</si>
  <si>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</si>
  <si>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</si>
  <si>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</si>
  <si>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</si>
  <si>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</si>
  <si>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</si>
  <si>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</si>
  <si>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</si>
  <si>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</si>
  <si>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</si>
  <si>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</si>
  <si>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</si>
  <si>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</si>
  <si>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</si>
  <si>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</si>
  <si>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</si>
  <si>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</si>
  <si>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</si>
  <si>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</si>
  <si>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</si>
  <si>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</si>
  <si>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</si>
  <si>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</si>
  <si>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</si>
  <si>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</si>
  <si>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</si>
  <si>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</si>
  <si>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</si>
  <si>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</si>
  <si>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</si>
  <si>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</si>
  <si>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</si>
  <si>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</si>
  <si>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</si>
  <si>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</si>
  <si>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</si>
  <si>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</si>
  <si>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</si>
  <si>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</si>
  <si>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</si>
  <si>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</si>
  <si>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</si>
  <si>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</si>
  <si>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</si>
  <si>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</si>
  <si>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</si>
  <si>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</si>
  <si>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</si>
  <si>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</si>
  <si>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</si>
  <si>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</si>
  <si>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</si>
  <si>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</si>
  <si>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</si>
  <si>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</si>
  <si>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</si>
  <si>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</si>
  <si>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</si>
  <si>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</si>
  <si>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</si>
  <si>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</si>
  <si>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</si>
  <si>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</si>
  <si>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</si>
  <si>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</si>
  <si>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</si>
  <si>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</si>
  <si>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</si>
  <si>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</si>
  <si>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</si>
  <si>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</si>
  <si>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</si>
  <si>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</si>
  <si>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</si>
  <si>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</si>
  <si>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</si>
  <si>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</si>
  <si>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</si>
  <si>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</si>
  <si>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</si>
  <si>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</si>
  <si>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</si>
  <si>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</si>
  <si>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</si>
  <si>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</si>
  <si>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</si>
  <si>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</si>
  <si>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</si>
  <si>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</si>
  <si>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</si>
  <si>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</si>
  <si>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</si>
  <si>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</si>
  <si>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</si>
  <si>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</si>
  <si>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</si>
  <si>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</si>
  <si>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</si>
  <si>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</si>
  <si>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</si>
  <si>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</si>
  <si>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</si>
  <si>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</si>
  <si>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</si>
  <si>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</si>
  <si>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</si>
  <si>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</si>
  <si>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</si>
  <si>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</si>
  <si>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</si>
  <si>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</si>
  <si>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</si>
  <si>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</si>
  <si>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</si>
  <si>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</si>
  <si>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</si>
  <si>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</si>
  <si>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</si>
  <si>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</si>
  <si>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</si>
  <si>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</si>
  <si>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</si>
  <si>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</si>
  <si>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</si>
  <si>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</si>
  <si>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</si>
  <si>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</si>
  <si>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</si>
  <si>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</si>
  <si>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</si>
  <si>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</si>
  <si>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</si>
  <si>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</si>
  <si>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</si>
  <si>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</si>
  <si>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</si>
  <si>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</si>
  <si>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</si>
  <si>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</si>
  <si>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</si>
  <si>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</si>
  <si>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</si>
  <si>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</si>
  <si>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</si>
  <si>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</si>
  <si>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</si>
  <si>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</si>
  <si>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</si>
  <si>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</si>
  <si>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</si>
  <si>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</si>
  <si>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</si>
  <si>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</si>
  <si>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</si>
  <si>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</si>
  <si>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</si>
  <si>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</si>
  <si>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</si>
  <si>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</si>
  <si>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</si>
  <si>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</si>
  <si>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</si>
  <si>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</si>
  <si>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</si>
  <si>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</si>
  <si>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</si>
  <si>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</si>
  <si>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</si>
  <si>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</si>
  <si>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</si>
  <si>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</si>
  <si>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</si>
  <si>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</si>
  <si>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</si>
  <si>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</si>
  <si>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</si>
  <si>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</si>
  <si>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</si>
  <si>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</si>
  <si>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</si>
  <si>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</si>
  <si>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</si>
  <si>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</si>
  <si>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</si>
  <si>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</si>
  <si>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</si>
  <si>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</si>
  <si>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</si>
  <si>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</si>
  <si>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</si>
  <si>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</si>
  <si>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</si>
  <si>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</si>
  <si>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</si>
  <si>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</si>
  <si>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</si>
  <si>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</si>
  <si>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</si>
  <si>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</si>
  <si>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</si>
  <si>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</si>
  <si>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</si>
  <si>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</si>
  <si>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</si>
  <si>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</si>
  <si>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</si>
  <si>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</si>
  <si>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</si>
  <si>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</si>
  <si>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</si>
  <si>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</si>
  <si>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</si>
  <si>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</si>
  <si>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</si>
  <si>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</si>
  <si>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</si>
  <si>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</si>
  <si>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</si>
  <si>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</si>
  <si>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</si>
  <si>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</si>
  <si>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</si>
  <si>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</si>
  <si>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</si>
  <si>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</si>
  <si>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</si>
  <si>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</si>
  <si>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</si>
  <si>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</si>
  <si>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</si>
  <si>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</si>
  <si>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</si>
  <si>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</si>
  <si>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</si>
  <si>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</si>
  <si>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</si>
  <si>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</si>
  <si>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</si>
  <si>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</si>
  <si>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</si>
  <si>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</si>
  <si>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</si>
  <si>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</si>
  <si>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</si>
  <si>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</si>
  <si>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</si>
  <si>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</si>
  <si>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</si>
  <si>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</si>
  <si>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</si>
  <si>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</si>
  <si>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</si>
  <si>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</si>
  <si>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</si>
  <si>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</si>
  <si>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</si>
  <si>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</si>
  <si>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</si>
  <si>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</si>
  <si>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</si>
  <si>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</si>
  <si>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</si>
  <si>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</si>
  <si>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</si>
  <si>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</si>
  <si>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</si>
  <si>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</si>
  <si>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</si>
  <si>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</si>
  <si>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</si>
  <si>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</si>
  <si>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</si>
  <si>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</si>
  <si>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</si>
  <si>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</si>
  <si>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</si>
  <si>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</si>
  <si>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</si>
  <si>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</si>
  <si>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</si>
  <si>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</si>
  <si>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</si>
  <si>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</si>
  <si>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</si>
  <si>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</si>
  <si>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</si>
  <si>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</si>
  <si>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</si>
  <si>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</si>
  <si>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</si>
  <si>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</si>
  <si>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</si>
  <si>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</si>
  <si>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</si>
  <si>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</si>
  <si>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</si>
  <si>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</si>
  <si>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</si>
  <si>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</si>
  <si>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</si>
  <si>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</si>
  <si>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</si>
  <si>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</si>
  <si>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</si>
  <si>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</si>
  <si>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</si>
  <si>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</si>
  <si>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</si>
  <si>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</si>
  <si>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</si>
  <si>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</si>
  <si>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</si>
  <si>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</si>
  <si>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</si>
  <si>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</si>
  <si>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</si>
  <si>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</si>
  <si>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</si>
  <si>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</si>
  <si>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</si>
  <si>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</si>
  <si>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</si>
  <si>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</si>
  <si>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</si>
  <si>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</si>
  <si>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</si>
  <si>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</si>
  <si>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</si>
  <si>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</si>
  <si>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</si>
  <si>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</si>
  <si>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</si>
  <si>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</si>
  <si>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</si>
  <si>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</si>
  <si>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</si>
  <si>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</si>
  <si>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</si>
  <si>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</si>
  <si>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</si>
  <si>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</si>
  <si>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</si>
  <si>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</si>
  <si>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</si>
  <si>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</si>
  <si>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</si>
  <si>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</si>
  <si>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</si>
  <si>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</si>
  <si>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</si>
  <si>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</si>
  <si>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</si>
  <si>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</si>
  <si>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</si>
  <si>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</si>
  <si>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</si>
  <si>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</si>
  <si>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</si>
  <si>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</si>
  <si>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</si>
  <si>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</si>
  <si>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</si>
  <si>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</si>
  <si>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</si>
  <si>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</si>
  <si>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</si>
  <si>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</si>
  <si>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</si>
  <si>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</si>
  <si>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</si>
  <si>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</si>
  <si>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</si>
  <si>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</si>
  <si>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</si>
  <si>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</si>
  <si>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</si>
  <si>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</si>
  <si>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</si>
  <si>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</si>
  <si>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</si>
  <si>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</si>
  <si>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</si>
  <si>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</si>
  <si>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</si>
  <si>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</si>
  <si>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</si>
  <si>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</si>
  <si>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</si>
  <si>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</si>
  <si>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</si>
  <si>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</si>
  <si>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</si>
  <si>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</si>
  <si>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</si>
  <si>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</si>
  <si>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</si>
  <si>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</si>
  <si>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</si>
  <si>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</si>
  <si>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</si>
  <si>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</si>
  <si>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</si>
  <si>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</si>
  <si>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</si>
  <si>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</si>
  <si>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</si>
  <si>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</si>
  <si>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</si>
  <si>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</si>
  <si>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</si>
  <si>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</si>
  <si>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</si>
  <si>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</si>
  <si>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</si>
  <si>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</si>
  <si>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</si>
  <si>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</si>
  <si>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</si>
  <si>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</si>
  <si>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</si>
  <si>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</si>
  <si>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</si>
  <si>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</si>
  <si>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</si>
  <si>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</si>
  <si>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</si>
  <si>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</si>
  <si>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</si>
  <si>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</si>
  <si>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</si>
  <si>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</si>
  <si>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</si>
  <si>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</si>
  <si>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</si>
  <si>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</si>
  <si>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</si>
  <si>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</si>
  <si>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</si>
  <si>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</si>
  <si>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</si>
  <si>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</si>
  <si>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</si>
  <si>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</si>
  <si>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</si>
  <si>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</si>
  <si>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</si>
  <si>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</si>
  <si>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</si>
  <si>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</si>
  <si>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</si>
  <si>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</si>
  <si>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</si>
  <si>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</si>
  <si>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</si>
  <si>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</si>
  <si>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</si>
  <si>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</si>
  <si>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</si>
  <si>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</si>
  <si>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</si>
  <si>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</si>
  <si>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</si>
  <si>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</si>
  <si>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</si>
  <si>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</si>
  <si>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</si>
  <si>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</si>
  <si>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</si>
  <si>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</si>
  <si>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</si>
  <si>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</si>
  <si>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</si>
  <si>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</si>
  <si>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</si>
  <si>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</si>
  <si>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</si>
  <si>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</si>
  <si>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</si>
  <si>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</si>
  <si>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</si>
  <si>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</si>
  <si>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</si>
  <si>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</si>
  <si>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</si>
  <si>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</si>
  <si>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</si>
  <si>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</si>
  <si>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</si>
  <si>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</si>
  <si>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</si>
  <si>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</si>
  <si>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</si>
  <si>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</si>
  <si>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</si>
  <si>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</si>
  <si>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</si>
  <si>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</si>
  <si>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</si>
  <si>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</si>
  <si>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</si>
  <si>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</si>
  <si>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</si>
  <si>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</si>
  <si>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</si>
  <si>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</si>
  <si>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</si>
  <si>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</si>
  <si>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</si>
  <si>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</si>
  <si>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</si>
  <si>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</si>
  <si>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</si>
  <si>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</si>
  <si>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</si>
  <si>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</si>
  <si>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</si>
  <si>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</si>
  <si>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</si>
  <si>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</si>
  <si>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</si>
  <si>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</si>
  <si>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</si>
  <si>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</si>
  <si>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</si>
  <si>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</si>
  <si>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</si>
  <si>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</si>
  <si>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</si>
  <si>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</si>
  <si>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</si>
  <si>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</si>
  <si>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</si>
  <si>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</si>
  <si>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</si>
  <si>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</si>
  <si>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</si>
  <si>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</si>
  <si>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</si>
  <si>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</si>
  <si>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</si>
  <si>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</si>
  <si>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</si>
  <si>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</si>
  <si>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</si>
  <si>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</si>
  <si>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</si>
  <si>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</si>
  <si>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</si>
  <si>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</si>
  <si>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</si>
  <si>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</si>
  <si>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</si>
  <si>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</si>
  <si>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</si>
  <si>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</si>
  <si>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</si>
  <si>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</si>
  <si>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</si>
  <si>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</si>
  <si>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</si>
  <si>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</si>
  <si>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</si>
  <si>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</si>
  <si>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</si>
  <si>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</si>
  <si>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</si>
  <si>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</si>
  <si>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</si>
  <si>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</si>
  <si>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</si>
  <si>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</si>
  <si>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</si>
  <si>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</si>
  <si>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</si>
  <si>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</si>
  <si>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</si>
  <si>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</si>
  <si>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</si>
  <si>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</si>
  <si>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</si>
  <si>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</si>
  <si>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</si>
  <si>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</si>
  <si>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</si>
  <si>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</si>
  <si>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</si>
  <si>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</si>
  <si>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</si>
  <si>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</si>
  <si>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</si>
  <si>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</si>
  <si>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</si>
  <si>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</si>
  <si>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</si>
  <si>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</si>
  <si>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</si>
  <si>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</si>
  <si>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</si>
  <si>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</si>
  <si>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</si>
  <si>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</si>
  <si>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</si>
  <si>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</si>
  <si>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</si>
  <si>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</si>
  <si>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</si>
  <si>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</si>
  <si>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</si>
  <si>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</si>
  <si>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</si>
  <si>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</si>
  <si>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</si>
  <si>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</si>
  <si>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</si>
  <si>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</si>
  <si>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</si>
  <si>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</si>
  <si>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</si>
  <si>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</si>
  <si>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</si>
  <si>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</si>
  <si>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</si>
  <si>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</si>
  <si>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</si>
  <si>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</si>
  <si>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</si>
  <si>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</si>
  <si>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</si>
  <si>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</si>
  <si>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</si>
  <si>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</si>
  <si>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</si>
  <si>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</si>
  <si>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</si>
  <si>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</si>
  <si>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</si>
  <si>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</si>
  <si>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</si>
  <si>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</si>
  <si>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</si>
  <si>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</si>
  <si>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</si>
  <si>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</si>
  <si>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</si>
  <si>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</si>
  <si>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</si>
  <si>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</si>
  <si>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</si>
  <si>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</si>
  <si>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</si>
  <si>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</si>
  <si>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</si>
  <si>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</si>
  <si>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</si>
  <si>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</si>
  <si>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</si>
  <si>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</si>
  <si>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</si>
  <si>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</si>
  <si>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</si>
  <si>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</si>
  <si>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</si>
  <si>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</si>
  <si>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</si>
  <si>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</si>
  <si>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</si>
  <si>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</si>
  <si>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</si>
  <si>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</si>
  <si>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</si>
  <si>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</si>
  <si>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</si>
  <si>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</si>
  <si>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</si>
  <si>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</si>
  <si>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</si>
  <si>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</si>
  <si>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</si>
  <si>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</si>
  <si>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</si>
  <si>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</si>
  <si>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</si>
  <si>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</si>
  <si>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</si>
  <si>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</si>
  <si>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</si>
  <si>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</si>
  <si>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</si>
  <si>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</si>
  <si>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</si>
  <si>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</si>
  <si>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</si>
  <si>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</si>
  <si>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</si>
  <si>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</si>
  <si>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</si>
  <si>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</si>
  <si>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</si>
  <si>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</si>
  <si>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</si>
  <si>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</si>
  <si>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</si>
  <si>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</si>
  <si>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</si>
  <si>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</si>
  <si>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</si>
  <si>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</si>
  <si>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</si>
  <si>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</si>
  <si>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</si>
  <si>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</si>
  <si>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</si>
  <si>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</si>
  <si>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</si>
  <si>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</si>
  <si>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</si>
  <si>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</si>
  <si>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</si>
  <si>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</si>
  <si>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</si>
  <si>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</si>
  <si>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</si>
  <si>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</si>
  <si>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</si>
  <si>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</si>
  <si>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</si>
  <si>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</si>
  <si>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</si>
  <si>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</si>
  <si>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</si>
  <si>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</si>
  <si>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</si>
  <si>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</si>
  <si>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</si>
  <si>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</si>
  <si>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</si>
  <si>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</si>
  <si>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</si>
  <si>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</si>
  <si>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</si>
  <si>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</si>
  <si>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</si>
  <si>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</si>
  <si>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</si>
  <si>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</si>
  <si>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</si>
  <si>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</si>
  <si>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</si>
  <si>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</si>
  <si>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</si>
  <si>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</si>
  <si>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</si>
  <si>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</si>
  <si>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</si>
  <si>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</si>
  <si>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</si>
  <si>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</si>
  <si>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</si>
  <si>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</si>
  <si>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</si>
  <si>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</si>
  <si>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</si>
  <si>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</si>
  <si>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</si>
  <si>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</si>
  <si>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</si>
  <si>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</si>
  <si>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</si>
  <si>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</si>
  <si>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</si>
  <si>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</si>
  <si>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</si>
  <si>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</si>
  <si>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</si>
  <si>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</si>
  <si>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</si>
  <si>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</si>
  <si>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</si>
  <si>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</si>
  <si>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</si>
  <si>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</si>
  <si>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</si>
  <si>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</si>
  <si>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</si>
  <si>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</si>
  <si>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</si>
  <si>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</si>
  <si>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</si>
  <si>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</si>
  <si>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</si>
  <si>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</si>
  <si>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</si>
  <si>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</si>
  <si>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</si>
  <si>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</si>
  <si>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</si>
  <si>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</si>
  <si>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</si>
  <si>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</si>
  <si>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</si>
  <si>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</si>
  <si>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</si>
  <si>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</si>
  <si>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</si>
  <si>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</si>
  <si>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</si>
  <si>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</si>
  <si>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</si>
  <si>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</si>
  <si>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</si>
  <si>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</si>
  <si>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</si>
  <si>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</si>
  <si>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</si>
  <si>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</si>
  <si>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</si>
  <si>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</si>
  <si>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</si>
  <si>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</si>
  <si>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</si>
  <si>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</si>
  <si>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</si>
  <si>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</si>
  <si>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</si>
  <si>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</si>
  <si>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</si>
  <si>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</si>
  <si>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</si>
  <si>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</si>
  <si>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</si>
  <si>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</si>
  <si>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</si>
  <si>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</si>
  <si>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</si>
  <si>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</si>
  <si>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</si>
  <si>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</si>
  <si>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</si>
  <si>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</si>
  <si>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</si>
  <si>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</si>
  <si>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</si>
  <si>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</si>
  <si>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</si>
  <si>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</si>
  <si>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</si>
  <si>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</si>
  <si>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</si>
  <si>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</si>
  <si>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</si>
  <si>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</si>
  <si>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</si>
  <si>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</si>
  <si>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</si>
  <si>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</si>
  <si>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</si>
  <si>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</si>
  <si>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</si>
  <si>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</si>
  <si>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</si>
  <si>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</si>
  <si>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</si>
  <si>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</si>
  <si>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</si>
  <si>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</si>
  <si>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</si>
  <si>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</si>
  <si>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</si>
  <si>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</si>
  <si>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</si>
  <si>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</si>
  <si>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</si>
  <si>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</si>
  <si>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</si>
  <si>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</si>
  <si>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</si>
  <si>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</si>
  <si>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</si>
  <si>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</si>
  <si>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</si>
  <si>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</si>
  <si>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</si>
  <si>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</si>
  <si>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</si>
  <si>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</si>
  <si>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</si>
  <si>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</si>
  <si>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</si>
  <si>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</si>
  <si>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</si>
  <si>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</si>
  <si>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</si>
  <si>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</si>
  <si>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</si>
  <si>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</si>
  <si>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</si>
  <si>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</si>
  <si>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</si>
  <si>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</si>
  <si>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</si>
  <si>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</si>
  <si>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</si>
  <si>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</si>
  <si>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</si>
  <si>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</si>
  <si>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</si>
  <si>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</si>
  <si>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</si>
  <si>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</si>
  <si>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</si>
  <si>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</si>
  <si>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</si>
  <si>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</si>
  <si>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</si>
  <si>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</si>
  <si>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</si>
  <si>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</si>
  <si>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</si>
  <si>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</si>
  <si>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</si>
  <si>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</si>
  <si>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</si>
  <si>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</si>
  <si>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</si>
  <si>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</si>
  <si>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</si>
  <si>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</si>
  <si>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</si>
  <si>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</si>
  <si>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</si>
  <si>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</si>
  <si>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</si>
  <si>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</si>
  <si>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</si>
  <si>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</si>
  <si>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</si>
  <si>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</si>
  <si>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</si>
  <si>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</si>
  <si>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</si>
  <si>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</si>
  <si>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</si>
  <si>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</si>
  <si>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</si>
  <si>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</si>
  <si>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</si>
  <si>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</si>
  <si>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</si>
  <si>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</si>
  <si>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</si>
  <si>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</si>
  <si>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</si>
  <si>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</si>
  <si>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</si>
  <si>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</si>
  <si>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</si>
  <si>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</si>
  <si>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</si>
  <si>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</si>
  <si>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</si>
  <si>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</si>
  <si>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</si>
  <si>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</si>
  <si>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</si>
  <si>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</si>
  <si>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</si>
  <si>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</si>
  <si>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</si>
  <si>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</si>
  <si>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</si>
  <si>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</si>
  <si>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</si>
  <si>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</si>
  <si>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</si>
  <si>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</si>
  <si>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</si>
  <si>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</si>
  <si>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</si>
  <si>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</si>
  <si>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</si>
  <si>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</si>
  <si>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</si>
  <si>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</si>
  <si>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</si>
  <si>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</si>
  <si>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</si>
  <si>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</si>
  <si>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</si>
  <si>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</si>
  <si>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</si>
  <si>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</si>
  <si>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</si>
  <si>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</si>
  <si>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</si>
  <si>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</si>
  <si>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</si>
  <si>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</si>
  <si>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</si>
  <si>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</si>
  <si>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</si>
  <si>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</si>
  <si>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</si>
  <si>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</si>
  <si>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</si>
  <si>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</si>
  <si>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</si>
  <si>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</si>
  <si>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</si>
  <si>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</si>
  <si>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</si>
  <si>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</si>
  <si>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</si>
  <si>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</si>
  <si>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</si>
  <si>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</si>
  <si>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</si>
  <si>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</si>
  <si>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</si>
  <si>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</si>
  <si>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</si>
  <si>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</si>
  <si>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</si>
  <si>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</si>
  <si>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</si>
  <si>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</si>
  <si>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</si>
  <si>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</si>
  <si>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</si>
  <si>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</si>
  <si>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</si>
  <si>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</si>
  <si>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</si>
  <si>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</si>
  <si>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</si>
  <si>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</si>
  <si>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</si>
  <si>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</si>
  <si>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</si>
  <si>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</si>
  <si>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</si>
  <si>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</si>
  <si>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</si>
  <si>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</si>
  <si>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</si>
  <si>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</si>
  <si>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</si>
  <si>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</si>
  <si>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</si>
  <si>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</si>
  <si>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</si>
  <si>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</si>
  <si>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</si>
  <si>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</si>
  <si>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</si>
  <si>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</si>
  <si>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</si>
  <si>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</si>
  <si>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</si>
  <si>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</si>
  <si>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</si>
  <si>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</si>
  <si>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</si>
  <si>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</si>
  <si>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</si>
  <si>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</si>
  <si>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</si>
  <si>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</si>
  <si>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</si>
  <si>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</si>
  <si>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</si>
  <si>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</si>
  <si>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</si>
  <si>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</si>
  <si>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</si>
  <si>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</si>
  <si>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</si>
  <si>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</si>
  <si>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</si>
  <si>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</si>
  <si>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</si>
  <si>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</si>
  <si>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</si>
  <si>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</si>
  <si>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</si>
  <si>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</si>
  <si>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</si>
  <si>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</si>
  <si>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</si>
  <si>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</si>
  <si>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</si>
  <si>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</si>
  <si>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</si>
  <si>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</si>
  <si>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</si>
  <si>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</si>
  <si>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</si>
  <si>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</si>
  <si>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</si>
  <si>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</si>
  <si>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</si>
  <si>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</si>
  <si>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</si>
  <si>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</si>
  <si>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</si>
  <si>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</si>
  <si>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</si>
  <si>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</si>
  <si>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</si>
  <si>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</si>
  <si>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</si>
  <si>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</si>
  <si>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</si>
  <si>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</si>
  <si>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</si>
  <si>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</si>
  <si>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</si>
  <si>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</si>
  <si>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</si>
  <si>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</si>
  <si>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</si>
  <si>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</si>
  <si>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</si>
  <si>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</si>
  <si>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</si>
  <si>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</si>
  <si>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</si>
  <si>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</si>
  <si>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</si>
  <si>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</si>
  <si>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</si>
  <si>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</si>
  <si>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</si>
  <si>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</si>
  <si>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</si>
  <si>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</si>
  <si>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</si>
  <si>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</si>
  <si>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</si>
  <si>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</si>
  <si>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</si>
  <si>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</si>
  <si>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</si>
  <si>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</si>
  <si>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</si>
  <si>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</si>
  <si>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</si>
  <si>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</si>
  <si>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</si>
  <si>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</si>
  <si>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</si>
  <si>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</si>
  <si>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</si>
  <si>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</si>
  <si>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</si>
  <si>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</si>
  <si>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</si>
  <si>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</si>
  <si>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</si>
  <si>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</si>
  <si>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</si>
  <si>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</si>
  <si>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</si>
  <si>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</si>
  <si>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</si>
  <si>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</si>
  <si>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</si>
  <si>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</si>
  <si>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</si>
  <si>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</si>
  <si>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</si>
  <si>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</si>
  <si>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</si>
  <si>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</si>
  <si>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</si>
  <si>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</si>
  <si>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</si>
  <si>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</si>
  <si>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</si>
  <si>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</si>
  <si>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</si>
  <si>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</si>
  <si>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</si>
  <si>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</si>
  <si>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</si>
  <si>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</si>
  <si>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</si>
  <si>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</si>
  <si>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</si>
  <si>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</si>
  <si>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</si>
  <si>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</si>
  <si>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</si>
  <si>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</si>
  <si>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</si>
  <si>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</si>
  <si>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</si>
  <si>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</si>
  <si>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</si>
  <si>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</si>
  <si>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</si>
  <si>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</si>
  <si>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</si>
  <si>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</si>
  <si>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</si>
  <si>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</si>
  <si>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</si>
  <si>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</si>
  <si>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</si>
  <si>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</si>
  <si>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</si>
  <si>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</si>
  <si>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</si>
  <si>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</si>
  <si>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</si>
  <si>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</si>
  <si>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</si>
  <si>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</si>
  <si>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</si>
  <si>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</si>
  <si>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</si>
  <si>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</si>
  <si>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</si>
  <si>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</si>
  <si>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</si>
  <si>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</si>
  <si>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</si>
  <si>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</si>
  <si>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</si>
  <si>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</si>
  <si>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</si>
  <si>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</si>
  <si>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</si>
  <si>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</si>
  <si>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</si>
  <si>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</si>
  <si>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</si>
  <si>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</si>
  <si>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</si>
  <si>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</si>
  <si>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</si>
  <si>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</si>
  <si>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</si>
  <si>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</si>
  <si>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</si>
  <si>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</si>
  <si>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</si>
  <si>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</si>
  <si>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</si>
  <si>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</si>
  <si>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</si>
  <si>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</si>
  <si>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</si>
  <si>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</si>
  <si>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</si>
  <si>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</si>
  <si>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</si>
  <si>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</si>
  <si>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</si>
  <si>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</si>
  <si>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</si>
  <si>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</si>
  <si>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</si>
  <si>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</si>
  <si>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</si>
  <si>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</si>
  <si>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</si>
  <si>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</si>
  <si>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</si>
  <si>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</si>
  <si>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</si>
  <si>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</si>
  <si>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</si>
  <si>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</si>
  <si>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</si>
  <si>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</si>
  <si>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</si>
  <si>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</si>
  <si>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</si>
  <si>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</si>
  <si>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</si>
  <si>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</si>
  <si>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</si>
  <si>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</si>
  <si>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</si>
  <si>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</si>
  <si>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</si>
  <si>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</si>
  <si>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</si>
  <si>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</si>
  <si>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</si>
  <si>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</si>
  <si>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</si>
  <si>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</si>
  <si>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</si>
  <si>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</si>
  <si>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</si>
  <si>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</si>
  <si>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</si>
  <si>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</si>
  <si>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</si>
  <si>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</si>
  <si>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</si>
  <si>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</si>
  <si>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</si>
  <si>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</si>
  <si>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</si>
  <si>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</si>
  <si>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</si>
  <si>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</si>
  <si>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</si>
  <si>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</si>
  <si>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</si>
  <si>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</si>
  <si>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</si>
  <si>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</si>
  <si>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</si>
  <si>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</si>
  <si>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</si>
  <si>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</si>
  <si>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</si>
  <si>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</si>
  <si>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</si>
  <si>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</si>
  <si>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</si>
  <si>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</si>
  <si>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</si>
  <si>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</si>
  <si>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</si>
  <si>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</si>
  <si>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</si>
  <si>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</si>
  <si>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</si>
  <si>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</si>
  <si>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</si>
  <si>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</si>
  <si>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</si>
  <si>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</si>
  <si>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</si>
  <si>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</si>
  <si>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</si>
  <si>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</si>
  <si>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</si>
  <si>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</si>
  <si>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</si>
  <si>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</si>
  <si>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</si>
  <si>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</si>
  <si>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</si>
  <si>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</si>
  <si>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</si>
  <si>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</si>
  <si>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</si>
  <si>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</si>
  <si>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</si>
  <si>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</si>
  <si>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</si>
  <si>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</si>
  <si>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</si>
  <si>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</si>
  <si>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</si>
  <si>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</si>
  <si>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</si>
  <si>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</si>
  <si>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</si>
  <si>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</si>
  <si>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</si>
  <si>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</si>
  <si>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</si>
  <si>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</si>
  <si>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</si>
  <si>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</si>
  <si>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</si>
  <si>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</si>
  <si>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</si>
  <si>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</si>
  <si>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</si>
  <si>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</si>
  <si>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</si>
  <si>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</si>
  <si>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</si>
  <si>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</si>
  <si>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</si>
  <si>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</si>
  <si>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</si>
  <si>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</si>
  <si>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</si>
  <si>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</si>
  <si>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</si>
  <si>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</si>
  <si>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</si>
  <si>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</si>
  <si>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</si>
  <si>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</si>
  <si>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</si>
  <si>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</si>
  <si>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</si>
  <si>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</si>
  <si>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</si>
  <si>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</si>
  <si>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</si>
  <si>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</si>
  <si>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</si>
  <si>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</si>
  <si>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</si>
  <si>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</si>
  <si>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</si>
  <si>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</si>
  <si>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</si>
  <si>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</si>
  <si>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</si>
  <si>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</si>
  <si>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</si>
  <si>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</si>
  <si>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</si>
  <si>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</si>
  <si>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</si>
  <si>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</si>
  <si>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</si>
  <si>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</si>
  <si>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</si>
  <si>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</si>
  <si>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</si>
  <si>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</si>
  <si>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</si>
  <si>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</si>
  <si>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</si>
  <si>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</si>
  <si>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</si>
  <si>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</si>
  <si>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</si>
  <si>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</si>
  <si>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</si>
  <si>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</si>
  <si>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</si>
  <si>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</si>
  <si>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</si>
  <si>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</si>
  <si>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</si>
  <si>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</si>
  <si>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</si>
  <si>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</si>
  <si>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</si>
  <si>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</si>
  <si>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</si>
  <si>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</si>
  <si>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</si>
  <si>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</si>
  <si>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</si>
  <si>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</si>
  <si>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</si>
  <si>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</si>
  <si>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</si>
  <si>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</si>
  <si>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</si>
  <si>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</si>
  <si>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</si>
  <si>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</si>
  <si>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</si>
  <si>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</si>
  <si>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</si>
  <si>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</si>
  <si>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</si>
  <si>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</si>
  <si>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</si>
  <si>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</si>
  <si>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</si>
  <si>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</si>
  <si>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</si>
  <si>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</si>
  <si>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</si>
  <si>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</si>
  <si>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</si>
  <si>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</si>
  <si>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</si>
  <si>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</si>
  <si>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</si>
  <si>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</si>
  <si>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</si>
  <si>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</si>
  <si>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</si>
  <si>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</si>
  <si>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</si>
  <si>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</si>
  <si>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</si>
  <si>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</si>
  <si>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</si>
  <si>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</si>
  <si>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</si>
  <si>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</si>
  <si>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</si>
  <si>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</si>
  <si>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</si>
  <si>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</si>
  <si>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</si>
  <si>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</si>
  <si>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</si>
  <si>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</si>
  <si>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</si>
  <si>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</si>
  <si>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</si>
  <si>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</si>
  <si>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</si>
  <si>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</si>
  <si>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</si>
  <si>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</si>
  <si>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</si>
  <si>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</si>
  <si>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</si>
  <si>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</si>
  <si>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</si>
  <si>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</si>
  <si>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</si>
  <si>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</si>
  <si>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</si>
  <si>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</si>
  <si>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</si>
  <si>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</si>
  <si>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</si>
  <si>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</si>
  <si>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</si>
  <si>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</si>
  <si>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</si>
  <si>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</si>
  <si>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</si>
  <si>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</si>
  <si>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</si>
  <si>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</si>
  <si>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</si>
  <si>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</si>
  <si>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</si>
  <si>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</si>
  <si>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</si>
  <si>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</si>
  <si>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</si>
  <si>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</si>
  <si>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</si>
  <si>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</si>
  <si>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</si>
  <si>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</si>
  <si>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</si>
  <si>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</si>
  <si>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</si>
  <si>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</si>
  <si>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</si>
  <si>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</si>
  <si>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</si>
  <si>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</si>
  <si>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</si>
  <si>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</si>
  <si>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</si>
  <si>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</si>
  <si>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</si>
  <si>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</si>
  <si>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</si>
  <si>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</si>
  <si>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</si>
  <si>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</si>
  <si>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</si>
  <si>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</si>
  <si>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</si>
  <si>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</si>
  <si>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</si>
  <si>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</si>
  <si>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</si>
  <si>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</si>
  <si>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</si>
  <si>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</si>
  <si>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</si>
  <si>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</si>
  <si>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</si>
  <si>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</si>
  <si>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</si>
  <si>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</si>
  <si>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</si>
  <si>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</si>
  <si>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</si>
  <si>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</si>
  <si>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</si>
  <si>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</si>
  <si>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</si>
  <si>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</si>
  <si>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</si>
  <si>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</si>
  <si>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</si>
  <si>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</si>
  <si>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</si>
  <si>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</si>
  <si>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</si>
  <si>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</si>
  <si>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</si>
  <si>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</si>
  <si>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</si>
  <si>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</si>
  <si>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</si>
  <si>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</si>
  <si>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</si>
  <si>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</si>
  <si>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</si>
  <si>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</si>
  <si>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</si>
  <si>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</si>
  <si>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</si>
  <si>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</si>
  <si>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</si>
  <si>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</si>
  <si>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</si>
  <si>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</si>
  <si>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</si>
  <si>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</si>
  <si>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</si>
  <si>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</si>
  <si>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</si>
  <si>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</si>
  <si>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</si>
  <si>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</si>
  <si>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</si>
  <si>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</si>
  <si>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</si>
  <si>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</si>
  <si>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</si>
  <si>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</si>
  <si>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</si>
  <si>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</si>
  <si>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</si>
  <si>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</si>
  <si>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</si>
  <si>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</si>
  <si>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</si>
  <si>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</si>
  <si>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</si>
  <si>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</si>
  <si>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</si>
  <si>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</si>
  <si>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</si>
  <si>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</si>
  <si>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</si>
  <si>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</si>
  <si>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</si>
  <si>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</si>
  <si>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</si>
  <si>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</si>
  <si>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</si>
  <si>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</si>
  <si>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</si>
  <si>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</si>
  <si>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</si>
  <si>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</si>
  <si>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</si>
  <si>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</si>
  <si>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</si>
  <si>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</si>
  <si>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</si>
  <si>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</si>
  <si>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</si>
  <si>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</si>
  <si>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</si>
  <si>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</si>
  <si>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</si>
  <si>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</si>
  <si>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</si>
  <si>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</si>
  <si>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</si>
  <si>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</si>
  <si>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</si>
  <si>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</si>
  <si>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</si>
  <si>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</si>
  <si>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</si>
  <si>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</si>
  <si>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</si>
  <si>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</si>
  <si>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</si>
  <si>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</si>
  <si>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</si>
  <si>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</si>
  <si>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</si>
  <si>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</si>
  <si>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</si>
  <si>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</si>
  <si>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</si>
  <si>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</si>
  <si>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</si>
  <si>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</si>
  <si>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</si>
  <si>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</si>
  <si>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</si>
  <si>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</si>
  <si>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</si>
  <si>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</si>
  <si>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</si>
  <si>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</si>
  <si>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</si>
  <si>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</si>
  <si>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</si>
  <si>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</si>
  <si>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</si>
  <si>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</si>
  <si>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</si>
  <si>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</si>
  <si>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</si>
  <si>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</si>
  <si>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</si>
  <si>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</si>
  <si>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</si>
  <si>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</si>
  <si>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</si>
  <si>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</si>
  <si>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</si>
  <si>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</si>
  <si>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</si>
  <si>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</si>
  <si>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</si>
  <si>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</si>
  <si>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</si>
  <si>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</si>
  <si>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</si>
  <si>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</si>
  <si>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</si>
  <si>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</si>
  <si>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</si>
  <si>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</si>
  <si>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</si>
  <si>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</si>
  <si>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</si>
  <si>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</si>
  <si>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</si>
  <si>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</si>
  <si>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</si>
  <si>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</si>
  <si>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</si>
  <si>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</si>
  <si>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</si>
  <si>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</si>
  <si>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</si>
  <si>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</si>
  <si>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</si>
  <si>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</si>
  <si>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</si>
  <si>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</si>
  <si>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</si>
  <si>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</si>
  <si>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</si>
  <si>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</si>
  <si>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</si>
  <si>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</si>
  <si>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</si>
  <si>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</si>
  <si>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</si>
  <si>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</si>
  <si>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</si>
  <si>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</si>
  <si>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</si>
  <si>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</si>
  <si>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</si>
  <si>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</si>
  <si>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</si>
  <si>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</si>
  <si>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</si>
  <si>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</si>
  <si>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</si>
  <si>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</si>
  <si>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</si>
  <si>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</si>
  <si>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</si>
  <si>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</si>
  <si>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</si>
  <si>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</si>
  <si>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</si>
  <si>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</si>
  <si>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</si>
  <si>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</si>
  <si>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</si>
  <si>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</si>
  <si>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</si>
  <si>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</si>
  <si>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</si>
  <si>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</si>
  <si>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</si>
  <si>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</si>
  <si>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</si>
  <si>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</si>
  <si>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</si>
  <si>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</si>
  <si>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</si>
  <si>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</si>
  <si>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</si>
  <si>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</si>
  <si>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</si>
  <si>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</si>
  <si>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</si>
  <si>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</si>
  <si>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</si>
  <si>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</si>
  <si>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</si>
  <si>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</si>
  <si>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</si>
  <si>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</si>
  <si>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</si>
  <si>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</si>
  <si>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</si>
  <si>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</si>
  <si>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</si>
  <si>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</si>
  <si>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</si>
  <si>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</si>
  <si>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</si>
  <si>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</si>
  <si>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</si>
  <si>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</si>
  <si>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</si>
  <si>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</si>
  <si>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</si>
  <si>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</si>
  <si>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</si>
  <si>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</si>
  <si>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</si>
  <si>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</si>
  <si>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</si>
  <si>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</si>
  <si>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</si>
  <si>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</si>
  <si>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</si>
  <si>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</si>
  <si>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</si>
  <si>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</si>
  <si>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</si>
  <si>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</si>
  <si>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</si>
  <si>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</si>
  <si>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</si>
  <si>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</si>
  <si>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</si>
  <si>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</si>
  <si>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</si>
  <si>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</si>
  <si>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</si>
  <si>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</si>
  <si>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</si>
  <si>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</si>
  <si>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</si>
  <si>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</si>
  <si>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</si>
  <si>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</si>
  <si>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</si>
  <si>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</si>
  <si>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</si>
  <si>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</si>
  <si>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</si>
  <si>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</si>
  <si>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</si>
  <si>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</si>
  <si>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</si>
  <si>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</si>
  <si>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</si>
  <si>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</si>
  <si>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</si>
  <si>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</si>
  <si>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</si>
  <si>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</si>
  <si>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</si>
  <si>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</si>
  <si>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</si>
  <si>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</si>
  <si>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</si>
  <si>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</si>
  <si>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</si>
  <si>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</si>
  <si>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</si>
  <si>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</si>
  <si>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</si>
  <si>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</si>
  <si>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</si>
  <si>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</si>
  <si>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</si>
  <si>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</si>
  <si>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</si>
  <si>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</si>
  <si>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</si>
  <si>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</si>
  <si>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</si>
  <si>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</si>
  <si>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</si>
  <si>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</si>
  <si>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</si>
  <si>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</si>
  <si>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</si>
  <si>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</si>
  <si>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</si>
  <si>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</si>
  <si>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</si>
  <si>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</si>
  <si>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</si>
  <si>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</si>
  <si>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</si>
  <si>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</si>
  <si>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</si>
  <si>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</si>
  <si>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</si>
  <si>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</si>
  <si>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</si>
  <si>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</si>
  <si>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</si>
  <si>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</si>
  <si>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</si>
  <si>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</si>
  <si>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</si>
  <si>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</si>
  <si>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</si>
  <si>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</si>
  <si>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</si>
  <si>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</si>
  <si>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</si>
  <si>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</si>
  <si>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</si>
  <si>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</si>
  <si>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</si>
  <si>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</si>
  <si>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</si>
  <si>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</si>
  <si>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</si>
  <si>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</si>
  <si>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</si>
  <si>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</si>
  <si>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</si>
  <si>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</si>
  <si>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</si>
  <si>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</si>
  <si>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</si>
  <si>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</si>
  <si>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</si>
  <si>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</si>
  <si>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</si>
  <si>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</si>
  <si>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</si>
  <si>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</si>
  <si>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</si>
  <si>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</si>
  <si>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</si>
  <si>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</si>
  <si>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</si>
  <si>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</si>
  <si>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</si>
  <si>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</si>
  <si>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</si>
  <si>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</si>
  <si>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</si>
  <si>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</si>
  <si>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</si>
  <si>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</si>
  <si>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</si>
  <si>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</si>
  <si>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</si>
  <si>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</si>
  <si>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</si>
  <si>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</si>
  <si>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</si>
  <si>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</si>
  <si>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</si>
  <si>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</si>
  <si>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</si>
  <si>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</si>
  <si>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</si>
  <si>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</si>
  <si>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</si>
  <si>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</si>
  <si>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</si>
  <si>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</si>
  <si>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</si>
  <si>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</si>
  <si>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</si>
  <si>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</si>
  <si>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</si>
  <si>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</si>
  <si>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</si>
  <si>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</si>
  <si>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</si>
  <si>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</si>
  <si>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</si>
  <si>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</si>
  <si>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</si>
  <si>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</si>
  <si>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</si>
  <si>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</si>
  <si>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</si>
  <si>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</si>
  <si>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</si>
  <si>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</si>
  <si>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</si>
  <si>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</si>
  <si>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</si>
  <si>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</si>
  <si>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</si>
  <si>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</si>
  <si>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</si>
  <si>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</si>
  <si>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</si>
  <si>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</si>
  <si>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</si>
  <si>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</si>
  <si>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</si>
  <si>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</si>
  <si>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</si>
  <si>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</si>
  <si>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</si>
  <si>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</si>
  <si>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</si>
  <si>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</si>
  <si>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</si>
  <si>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</si>
  <si>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</si>
  <si>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</si>
  <si>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</si>
  <si>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</si>
  <si>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</si>
  <si>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</si>
  <si>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</si>
  <si>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</si>
  <si>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</si>
  <si>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</si>
  <si>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</si>
  <si>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</si>
  <si>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</si>
  <si>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</si>
  <si>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</si>
  <si>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</si>
  <si>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</si>
  <si>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</si>
  <si>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</si>
  <si>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</si>
  <si>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</si>
  <si>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</si>
  <si>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</si>
  <si>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</si>
  <si>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</si>
  <si>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</si>
  <si>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</si>
  <si>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</si>
  <si>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</si>
  <si>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</si>
  <si>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</si>
  <si>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</si>
  <si>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</si>
  <si>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</si>
  <si>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</si>
  <si>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</si>
  <si>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</si>
  <si>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</si>
  <si>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</si>
  <si>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</si>
  <si>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</si>
  <si>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</si>
  <si>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</si>
  <si>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</si>
  <si>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</si>
  <si>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</si>
  <si>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</si>
  <si>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</si>
  <si>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</si>
  <si>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</si>
  <si>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</si>
  <si>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</si>
  <si>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</si>
  <si>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</si>
  <si>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</si>
  <si>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</si>
  <si>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</si>
  <si>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</si>
  <si>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</si>
  <si>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</si>
  <si>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</si>
  <si>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</si>
  <si>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</si>
  <si>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</si>
  <si>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</si>
  <si>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</si>
  <si>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</si>
  <si>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</si>
  <si>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</si>
  <si>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</si>
  <si>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</si>
  <si>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</si>
  <si>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</si>
  <si>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</si>
  <si>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</si>
  <si>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</si>
  <si>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</si>
  <si>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</si>
  <si>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</si>
  <si>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</si>
  <si>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</si>
  <si>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</si>
  <si>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</si>
  <si>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</si>
  <si>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</si>
  <si>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</si>
  <si>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</si>
  <si>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</si>
  <si>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</si>
  <si>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</si>
  <si>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</si>
  <si>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</si>
  <si>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</si>
  <si>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</si>
  <si>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</si>
  <si>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</si>
  <si>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</si>
  <si>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</si>
  <si>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</si>
  <si>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</si>
  <si>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</si>
  <si>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</si>
  <si>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</si>
  <si>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</si>
  <si>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</si>
  <si>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</si>
  <si>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</si>
  <si>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</si>
  <si>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</si>
  <si>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</si>
  <si>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</si>
  <si>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</si>
  <si>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</si>
  <si>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</si>
  <si>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</si>
  <si>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</si>
  <si>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</si>
  <si>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</si>
  <si>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</si>
  <si>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</si>
  <si>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</si>
  <si>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</si>
  <si>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</si>
  <si>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</si>
  <si>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</si>
  <si>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</si>
  <si>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</si>
  <si>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</si>
  <si>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</si>
  <si>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</si>
  <si>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</si>
  <si>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</si>
  <si>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</si>
  <si>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</si>
  <si>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</si>
  <si>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</si>
  <si>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</si>
  <si>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</si>
  <si>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</si>
  <si>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</si>
  <si>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</si>
  <si>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</si>
  <si>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</si>
  <si>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</si>
  <si>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</si>
  <si>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</si>
  <si>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</si>
  <si>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</si>
  <si>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</si>
  <si>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</si>
  <si>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</si>
  <si>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</si>
  <si>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</si>
  <si>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</si>
  <si>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</si>
  <si>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</si>
  <si>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</si>
  <si>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</si>
  <si>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</si>
  <si>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</si>
  <si>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</si>
  <si>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</si>
  <si>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</si>
  <si>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</si>
  <si>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</si>
  <si>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</si>
  <si>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</si>
  <si>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</si>
  <si>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</si>
  <si>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</si>
  <si>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</si>
  <si>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</si>
  <si>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</si>
  <si>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</si>
  <si>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</si>
  <si>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</si>
  <si>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</si>
  <si>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</si>
  <si>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</si>
  <si>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</si>
  <si>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</si>
  <si>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</si>
  <si>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</si>
  <si>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</si>
  <si>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</si>
  <si>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</si>
  <si>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</si>
  <si>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</si>
  <si>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</si>
  <si>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</si>
  <si>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</si>
  <si>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</si>
  <si>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</si>
  <si>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</si>
  <si>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</si>
  <si>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</si>
  <si>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</si>
  <si>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</si>
  <si>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</si>
  <si>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</si>
  <si>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</si>
  <si>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</si>
  <si>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</si>
  <si>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</si>
  <si>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</si>
  <si>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</si>
  <si>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</si>
  <si>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</si>
  <si>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</si>
  <si>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</si>
  <si>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</si>
  <si>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</si>
  <si>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</si>
  <si>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</si>
  <si>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</si>
  <si>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</si>
  <si>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</si>
  <si>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</si>
  <si>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</si>
  <si>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</si>
  <si>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</si>
  <si>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</si>
  <si>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</si>
  <si>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</si>
  <si>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</si>
  <si>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</si>
  <si>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</si>
  <si>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</si>
  <si>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</si>
  <si>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</si>
  <si>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</si>
  <si>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</si>
  <si>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</si>
  <si>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</si>
  <si>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</si>
  <si>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</si>
  <si>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</si>
  <si>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</si>
  <si>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</si>
  <si>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</si>
  <si>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</si>
  <si>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</si>
  <si>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</si>
  <si>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</si>
  <si>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</si>
  <si>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</si>
  <si>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</si>
  <si>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</si>
  <si>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</si>
  <si>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</si>
  <si>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</si>
  <si>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</si>
  <si>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</si>
  <si>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</si>
  <si>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</si>
  <si>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</si>
  <si>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</si>
  <si>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</si>
  <si>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</si>
  <si>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</si>
  <si>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</si>
  <si>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</si>
  <si>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</si>
  <si>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</si>
  <si>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</si>
  <si>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</si>
  <si>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</si>
  <si>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</si>
  <si>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</si>
  <si>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</si>
  <si>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</si>
  <si>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</si>
  <si>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</si>
  <si>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</si>
  <si>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</si>
  <si>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</si>
  <si>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</si>
  <si>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</si>
  <si>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</si>
  <si>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</si>
  <si>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</si>
  <si>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</si>
  <si>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</si>
  <si>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</si>
  <si>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</si>
  <si>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</si>
  <si>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</si>
  <si>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</si>
  <si>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</si>
  <si>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</si>
  <si>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</si>
  <si>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</si>
  <si>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</si>
  <si>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</si>
  <si>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</si>
  <si>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</si>
  <si>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</si>
  <si>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</si>
  <si>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</si>
  <si>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</si>
  <si>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</si>
  <si>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</si>
  <si>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</si>
  <si>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</si>
  <si>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</si>
  <si>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</si>
  <si>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</si>
  <si>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</si>
  <si>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</si>
  <si>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</si>
  <si>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</si>
  <si>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</si>
  <si>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</si>
  <si>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</si>
  <si>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</si>
  <si>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</si>
  <si>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</si>
  <si>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</si>
  <si>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</si>
  <si>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</si>
  <si>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</si>
  <si>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</si>
  <si>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</si>
  <si>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</si>
  <si>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</si>
  <si>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</si>
  <si>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</si>
  <si>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</si>
  <si>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</si>
  <si>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</si>
  <si>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</si>
  <si>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</si>
  <si>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</si>
  <si>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</si>
  <si>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</si>
  <si>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</si>
  <si>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</si>
  <si>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</si>
  <si>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</si>
  <si>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</si>
  <si>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</si>
  <si>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</si>
  <si>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</si>
  <si>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</si>
  <si>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</si>
  <si>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</si>
  <si>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</si>
  <si>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</si>
  <si>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</si>
  <si>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</si>
  <si>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</si>
  <si>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</si>
  <si>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</si>
  <si>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</si>
  <si>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</si>
  <si>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</si>
  <si>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</si>
  <si>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</si>
  <si>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</si>
  <si>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</si>
  <si>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</si>
  <si>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</si>
  <si>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</si>
  <si>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</si>
  <si>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</si>
  <si>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</si>
  <si>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</si>
  <si>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</si>
  <si>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</si>
  <si>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</si>
  <si>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</si>
  <si>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</si>
  <si>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</si>
  <si>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</si>
  <si>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</si>
  <si>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</si>
  <si>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</si>
  <si>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</si>
  <si>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</si>
  <si>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</si>
  <si>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</si>
  <si>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</si>
  <si>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</si>
  <si>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</si>
  <si>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</si>
  <si>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</si>
  <si>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</si>
  <si>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</si>
  <si>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</si>
  <si>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</si>
  <si>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</si>
  <si>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</si>
  <si>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</si>
  <si>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</si>
  <si>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</si>
  <si>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</si>
  <si>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</si>
  <si>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</si>
  <si>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</si>
  <si>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</si>
  <si>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</si>
  <si>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</si>
  <si>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</si>
  <si>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</si>
  <si>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</si>
  <si>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</si>
  <si>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</si>
  <si>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</si>
  <si>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</si>
  <si>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</si>
  <si>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</si>
  <si>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</si>
  <si>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</si>
  <si>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</si>
  <si>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</si>
  <si>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</si>
  <si>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</si>
  <si>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</si>
  <si>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</si>
  <si>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</si>
  <si>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</si>
  <si>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</si>
  <si>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</si>
  <si>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</si>
  <si>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</si>
  <si>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</si>
  <si>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</si>
  <si>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</si>
  <si>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</si>
  <si>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</si>
  <si>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</si>
  <si>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</si>
  <si>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</si>
  <si>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</si>
  <si>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</si>
  <si>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</si>
  <si>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</si>
  <si>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</si>
  <si>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</si>
  <si>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</si>
  <si>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</si>
  <si>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</si>
  <si>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</si>
  <si>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</si>
  <si>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</si>
  <si>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</si>
  <si>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</si>
  <si>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</si>
  <si>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</si>
  <si>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</si>
  <si>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</si>
  <si>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</si>
  <si>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</si>
  <si>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</si>
  <si>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</si>
  <si>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</si>
  <si>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</si>
  <si>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</si>
  <si>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</si>
  <si>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</si>
  <si>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</si>
  <si>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</si>
  <si>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</si>
  <si>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</si>
  <si>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</si>
  <si>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</si>
  <si>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</si>
  <si>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</si>
  <si>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</si>
  <si>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</si>
  <si>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</si>
  <si>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</si>
  <si>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</si>
  <si>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</si>
  <si>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</si>
  <si>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</si>
  <si>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</si>
  <si>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</si>
  <si>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</si>
  <si>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</si>
  <si>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</si>
  <si>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</si>
  <si>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</si>
  <si>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</si>
  <si>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</si>
  <si>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</si>
  <si>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</si>
  <si>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</si>
  <si>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</si>
  <si>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</si>
  <si>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</si>
  <si>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</si>
  <si>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</si>
  <si>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</si>
  <si>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</si>
  <si>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</si>
  <si>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</si>
  <si>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</si>
  <si>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</si>
  <si>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</si>
  <si>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</si>
  <si>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</si>
  <si>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</si>
  <si>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</si>
  <si>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</si>
  <si>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</si>
  <si>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</si>
  <si>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</si>
  <si>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</si>
  <si>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</si>
  <si>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</si>
  <si>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</si>
  <si>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</si>
  <si>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</si>
  <si>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</si>
  <si>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</si>
  <si>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</si>
  <si>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</si>
  <si>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</si>
  <si>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</si>
  <si>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</si>
  <si>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</si>
  <si>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</si>
  <si>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</si>
  <si>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</si>
  <si>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</si>
  <si>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</si>
  <si>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</si>
  <si>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</si>
  <si>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</si>
  <si>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</si>
  <si>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</si>
  <si>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</si>
  <si>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</si>
  <si>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</si>
  <si>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</si>
  <si>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</si>
  <si>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</si>
  <si>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</si>
  <si>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</si>
  <si>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</si>
  <si>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</si>
  <si>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</si>
  <si>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</si>
  <si>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</si>
  <si>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</si>
  <si>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</si>
  <si>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</si>
  <si>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</si>
  <si>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</si>
  <si>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</si>
  <si>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</si>
  <si>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</si>
  <si>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</si>
  <si>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</si>
  <si>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</si>
  <si>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</si>
  <si>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</si>
  <si>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</si>
  <si>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</si>
  <si>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</si>
  <si>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</si>
  <si>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</si>
  <si>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</si>
  <si>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</si>
  <si>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</si>
  <si>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</si>
  <si>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</si>
  <si>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</si>
  <si>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</si>
  <si>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</si>
  <si>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</si>
  <si>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</si>
  <si>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</si>
  <si>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</si>
  <si>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</si>
  <si>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</si>
  <si>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</si>
  <si>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</si>
  <si>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</si>
  <si>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</si>
  <si>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</si>
  <si>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</si>
  <si>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</si>
  <si>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</si>
  <si>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</si>
  <si>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</si>
  <si>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</si>
  <si>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</si>
  <si>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</si>
  <si>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</si>
  <si>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</si>
  <si>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</si>
  <si>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</si>
  <si>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</si>
  <si>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</si>
  <si>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</si>
  <si>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</si>
  <si>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</si>
  <si>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</si>
  <si>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</si>
  <si>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</si>
  <si>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</si>
  <si>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</si>
  <si>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</si>
  <si>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</si>
  <si>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</si>
  <si>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</si>
  <si>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</si>
  <si>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</si>
  <si>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</si>
  <si>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</si>
  <si>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</si>
  <si>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</si>
  <si>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</si>
  <si>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</si>
  <si>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</si>
  <si>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</si>
  <si>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</si>
  <si>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</si>
  <si>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</si>
  <si>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</si>
  <si>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</si>
  <si>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</si>
  <si>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</si>
  <si>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</si>
  <si>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</si>
  <si>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</si>
  <si>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</si>
  <si>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</si>
  <si>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</si>
  <si>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</si>
  <si>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</si>
  <si>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</si>
  <si>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</si>
  <si>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</si>
  <si>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</si>
  <si>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</si>
  <si>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</si>
  <si>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</si>
  <si>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</si>
  <si>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</si>
  <si>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</si>
  <si>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</si>
  <si>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</si>
  <si>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</si>
  <si>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</si>
  <si>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</si>
  <si>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</si>
  <si>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</si>
  <si>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</si>
  <si>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</si>
  <si>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</si>
  <si>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</si>
  <si>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</si>
  <si>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</si>
  <si>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</si>
  <si>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</si>
  <si>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</si>
  <si>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</si>
  <si>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</si>
  <si>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</si>
  <si>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</si>
  <si>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</si>
  <si>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</si>
  <si>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</si>
  <si>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</si>
  <si>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</si>
  <si>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</si>
  <si>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</si>
  <si>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</si>
  <si>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</si>
  <si>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</si>
  <si>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</si>
  <si>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</si>
  <si>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</si>
  <si>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</si>
  <si>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</si>
  <si>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</si>
  <si>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</si>
  <si>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</si>
  <si>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</si>
  <si>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</si>
  <si>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</si>
  <si>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</si>
  <si>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</si>
  <si>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</si>
  <si>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</si>
  <si>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</si>
  <si>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</si>
  <si>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</si>
  <si>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</si>
  <si>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</si>
  <si>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</si>
  <si>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</si>
  <si>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</si>
  <si>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</si>
  <si>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</si>
  <si>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</si>
  <si>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</si>
  <si>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</si>
  <si>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</si>
  <si>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</si>
  <si>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</si>
  <si>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</si>
  <si>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</si>
  <si>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</si>
  <si>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</si>
  <si>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</si>
  <si>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</si>
  <si>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</si>
  <si>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</si>
  <si>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</si>
  <si>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</si>
  <si>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</si>
  <si>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</si>
  <si>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</si>
  <si>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</si>
  <si>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</si>
  <si>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</si>
  <si>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</si>
  <si>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</si>
  <si>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</si>
  <si>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</si>
  <si>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</si>
  <si>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</si>
  <si>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</si>
  <si>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</si>
  <si>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</si>
  <si>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</si>
  <si>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</si>
  <si>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</si>
  <si>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</si>
  <si>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</si>
  <si>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</si>
  <si>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</si>
  <si>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</si>
  <si>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</si>
  <si>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</si>
  <si>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</si>
  <si>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</si>
  <si>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</si>
  <si>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</si>
  <si>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</si>
  <si>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</si>
  <si>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</si>
  <si>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</si>
  <si>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</si>
  <si>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</si>
  <si>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</si>
  <si>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</si>
  <si>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</si>
  <si>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</si>
  <si>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</si>
  <si>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</si>
  <si>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</si>
  <si>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</si>
  <si>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</si>
  <si>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</si>
  <si>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</si>
  <si>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</si>
  <si>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</si>
  <si>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</si>
  <si>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</si>
  <si>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</si>
  <si>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</si>
  <si>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</si>
  <si>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</si>
  <si>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</si>
  <si>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</si>
  <si>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</si>
  <si>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</si>
  <si>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</si>
  <si>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</si>
  <si>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</si>
  <si>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</si>
  <si>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</si>
  <si>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</si>
  <si>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</si>
  <si>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</si>
  <si>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</si>
  <si>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</si>
  <si>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</si>
  <si>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</si>
  <si>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</si>
  <si>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</si>
  <si>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</si>
  <si>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</si>
  <si>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</si>
  <si>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</si>
  <si>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</si>
  <si>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</si>
  <si>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</si>
  <si>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</si>
  <si>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</si>
  <si>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</si>
  <si>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</si>
  <si>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</si>
  <si>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</si>
  <si>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</si>
  <si>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</si>
  <si>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</si>
  <si>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</si>
  <si>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</si>
  <si>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</si>
  <si>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</si>
  <si>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</si>
  <si>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</si>
  <si>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</si>
  <si>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</si>
  <si>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</si>
  <si>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</si>
  <si>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</si>
  <si>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</si>
  <si>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</si>
  <si>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</si>
  <si>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</si>
  <si>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</si>
  <si>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</si>
  <si>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</si>
  <si>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</si>
  <si>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</si>
  <si>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</si>
  <si>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</si>
  <si>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</si>
  <si>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</si>
  <si>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</si>
  <si>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</si>
  <si>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</si>
  <si>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</si>
  <si>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</si>
  <si>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</si>
  <si>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</si>
  <si>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</si>
  <si>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</si>
  <si>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</si>
  <si>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</si>
  <si>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</si>
  <si>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</si>
  <si>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</si>
  <si>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</si>
  <si>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</si>
  <si>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</si>
  <si>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</si>
  <si>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</si>
  <si>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</si>
  <si>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</si>
  <si>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</si>
  <si>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</si>
  <si>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</si>
  <si>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</si>
  <si>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</si>
  <si>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</si>
  <si>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</si>
  <si>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</si>
  <si>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</si>
  <si>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</si>
  <si>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</si>
  <si>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</si>
  <si>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</si>
  <si>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</si>
  <si>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</si>
  <si>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</si>
  <si>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</si>
  <si>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</si>
  <si>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</si>
  <si>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</si>
  <si>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</si>
  <si>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</si>
  <si>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</si>
  <si>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</si>
  <si>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</si>
  <si>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</si>
  <si>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</si>
  <si>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</si>
  <si>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</si>
  <si>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</si>
  <si>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</si>
  <si>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</si>
  <si>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</si>
  <si>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</si>
  <si>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</si>
  <si>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</si>
  <si>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</si>
  <si>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</si>
  <si>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</si>
  <si>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</si>
  <si>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</si>
  <si>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</si>
  <si>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</si>
  <si>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</si>
  <si>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</si>
  <si>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</si>
  <si>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</si>
  <si>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</si>
  <si>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</si>
  <si>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</si>
  <si>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</si>
  <si>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</si>
  <si>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</si>
  <si>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</si>
  <si>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</si>
  <si>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</si>
  <si>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</si>
  <si>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</si>
  <si>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</si>
  <si>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</si>
  <si>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</si>
  <si>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</si>
  <si>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</si>
  <si>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</si>
  <si>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</si>
  <si>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</si>
  <si>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</si>
  <si>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</si>
  <si>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</si>
  <si>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</si>
  <si>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</si>
  <si>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</si>
  <si>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</si>
  <si>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</si>
  <si>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</si>
  <si>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</si>
  <si>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</si>
  <si>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</si>
  <si>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</si>
  <si>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</si>
  <si>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</si>
  <si>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</si>
  <si>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</si>
  <si>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</si>
  <si>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</si>
  <si>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</si>
  <si>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</si>
  <si>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</si>
  <si>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</si>
  <si>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</si>
  <si>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</si>
  <si>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</si>
  <si>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</si>
  <si>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</si>
  <si>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</si>
  <si>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</si>
  <si>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</si>
  <si>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</si>
  <si>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</si>
  <si>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</si>
  <si>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</si>
  <si>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</si>
  <si>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</si>
  <si>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</si>
  <si>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</si>
  <si>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</si>
  <si>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</si>
  <si>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</si>
  <si>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</si>
  <si>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</si>
  <si>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</si>
  <si>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</si>
  <si>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</si>
  <si>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</si>
  <si>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</si>
  <si>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</si>
  <si>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</si>
  <si>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</si>
  <si>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</si>
  <si>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</si>
  <si>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</si>
  <si>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</si>
  <si>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</si>
  <si>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</si>
  <si>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</si>
  <si>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</si>
  <si>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</si>
  <si>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</si>
  <si>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</si>
  <si>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</si>
  <si>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</si>
  <si>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</si>
  <si>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</si>
  <si>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</si>
  <si>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</si>
  <si>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</si>
  <si>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</si>
  <si>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</si>
  <si>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</si>
  <si>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</si>
  <si>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</si>
  <si>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</si>
  <si>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</si>
  <si>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</si>
  <si>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</si>
  <si>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</si>
  <si>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</si>
  <si>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</si>
  <si>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</si>
  <si>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</si>
  <si>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</si>
  <si>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</si>
  <si>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</si>
  <si>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</si>
  <si>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</si>
  <si>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</si>
  <si>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</si>
  <si>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</si>
  <si>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</si>
  <si>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</si>
  <si>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</si>
  <si>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</si>
  <si>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</si>
  <si>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</si>
  <si>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</si>
  <si>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</si>
  <si>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</si>
  <si>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</si>
  <si>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</si>
  <si>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</si>
  <si>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</si>
  <si>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</si>
  <si>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</si>
  <si>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</si>
  <si>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</si>
  <si>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</si>
  <si>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</si>
  <si>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</si>
  <si>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</si>
  <si>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</si>
  <si>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</si>
  <si>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</si>
  <si>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</si>
  <si>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</si>
  <si>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</si>
  <si>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</si>
  <si>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</si>
  <si>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</si>
  <si>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</si>
  <si>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</si>
  <si>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</si>
  <si>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</si>
  <si>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</si>
  <si>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</si>
  <si>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</si>
  <si>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</si>
  <si>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</si>
  <si>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</si>
  <si>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</si>
  <si>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</si>
  <si>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</si>
  <si>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</si>
  <si>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</si>
  <si>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</si>
  <si>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</si>
  <si>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</si>
  <si>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</si>
  <si>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</si>
  <si>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</si>
  <si>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</si>
  <si>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</si>
  <si>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</si>
  <si>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</si>
  <si>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</si>
  <si>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</si>
  <si>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</si>
  <si>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</si>
  <si>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</si>
  <si>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</si>
  <si>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</si>
  <si>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</si>
  <si>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</si>
  <si>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</si>
  <si>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</si>
  <si>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</si>
  <si>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</si>
  <si>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</si>
  <si>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</si>
  <si>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</si>
  <si>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</si>
  <si>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</si>
  <si>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</si>
  <si>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</si>
  <si>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</si>
  <si>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</si>
  <si>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</si>
  <si>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</si>
  <si>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</si>
  <si>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</si>
  <si>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</si>
  <si>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</si>
  <si>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</si>
  <si>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</si>
  <si>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</si>
  <si>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</si>
  <si>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</si>
  <si>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</si>
  <si>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</si>
  <si>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</si>
  <si>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</si>
  <si>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</si>
  <si>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</si>
  <si>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</si>
  <si>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</si>
  <si>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</si>
  <si>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</si>
  <si>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</si>
  <si>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</si>
  <si>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</si>
  <si>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</si>
  <si>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</si>
  <si>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</si>
  <si>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</si>
  <si>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</si>
  <si>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</si>
  <si>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</si>
  <si>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</si>
  <si>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</si>
  <si>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</si>
  <si>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</si>
  <si>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</si>
  <si>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</si>
  <si>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</si>
  <si>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</si>
  <si>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</si>
  <si>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</si>
  <si>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</si>
  <si>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</si>
  <si>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</si>
  <si>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</si>
  <si>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</si>
  <si>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</si>
  <si>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</si>
  <si>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</si>
  <si>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</si>
  <si>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</si>
  <si>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</si>
  <si>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</si>
  <si>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</si>
  <si>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</si>
  <si>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</si>
  <si>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</si>
  <si>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</si>
  <si>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</si>
  <si>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</si>
  <si>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</si>
  <si>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</si>
  <si>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</si>
  <si>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</si>
  <si>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</si>
  <si>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</si>
  <si>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</si>
  <si>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</si>
  <si>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</si>
  <si>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</si>
  <si>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</si>
  <si>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</si>
  <si>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</si>
  <si>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</si>
  <si>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</si>
  <si>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</si>
  <si>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</si>
  <si>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</si>
  <si>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</si>
  <si>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</si>
  <si>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</si>
  <si>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</si>
  <si>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</si>
  <si>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</si>
  <si>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</si>
  <si>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</si>
  <si>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</si>
  <si>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</si>
  <si>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</si>
  <si>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</si>
  <si>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</si>
  <si>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</si>
  <si>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</si>
  <si>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</si>
  <si>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</si>
  <si>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</si>
  <si>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</si>
  <si>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</si>
  <si>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</si>
  <si>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</si>
  <si>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</si>
  <si>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</si>
  <si>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</si>
  <si>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</si>
  <si>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</si>
  <si>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</si>
  <si>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</si>
  <si>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</si>
  <si>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</si>
  <si>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</si>
  <si>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</si>
  <si>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</si>
  <si>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</si>
  <si>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</si>
  <si>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</si>
  <si>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</si>
  <si>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</si>
  <si>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</si>
  <si>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</si>
  <si>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</si>
  <si>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</si>
  <si>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</si>
  <si>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</si>
  <si>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</si>
  <si>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</si>
  <si>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</si>
  <si>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</si>
  <si>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</si>
  <si>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</si>
  <si>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</si>
  <si>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</si>
  <si>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</si>
  <si>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</si>
  <si>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</si>
  <si>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</si>
  <si>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</si>
  <si>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</si>
  <si>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</si>
  <si>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</si>
  <si>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</si>
  <si>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</si>
  <si>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</si>
  <si>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</si>
  <si>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</si>
  <si>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</si>
  <si>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</si>
  <si>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</si>
  <si>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</si>
  <si>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</si>
  <si>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</si>
  <si>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</si>
  <si>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</si>
  <si>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</si>
  <si>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</si>
  <si>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</si>
  <si>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</si>
  <si>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</si>
  <si>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</si>
  <si>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</si>
  <si>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</si>
  <si>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</si>
  <si>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</si>
  <si>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</si>
  <si>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</si>
  <si>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</si>
  <si>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</si>
  <si>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</si>
  <si>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</si>
  <si>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</si>
  <si>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</si>
  <si>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</si>
  <si>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</si>
  <si>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</si>
  <si>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</si>
  <si>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</si>
  <si>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</si>
  <si>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</si>
  <si>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</si>
  <si>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</si>
  <si>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</si>
  <si>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</si>
  <si>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</si>
  <si>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</si>
  <si>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</si>
  <si>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</si>
  <si>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</si>
  <si>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</si>
  <si>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</si>
  <si>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</si>
  <si>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</si>
  <si>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</si>
  <si>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</si>
  <si>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</si>
  <si>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</si>
  <si>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</si>
  <si>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</si>
  <si>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</si>
  <si>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</si>
  <si>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</si>
  <si>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</si>
  <si>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</si>
  <si>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</si>
  <si>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</si>
  <si>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</si>
  <si>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</si>
  <si>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</si>
  <si>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</si>
  <si>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</si>
  <si>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</si>
  <si>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</si>
  <si>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</si>
  <si>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</si>
  <si>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</si>
  <si>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</si>
  <si>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</si>
  <si>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</si>
  <si>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</si>
  <si>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</si>
  <si>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</si>
  <si>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</si>
  <si>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</si>
  <si>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</si>
  <si>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</si>
  <si>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</si>
  <si>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</si>
  <si>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</si>
  <si>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</si>
  <si>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</si>
  <si>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</si>
  <si>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</si>
  <si>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</si>
  <si>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</si>
  <si>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</si>
  <si>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</si>
  <si>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</si>
  <si>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</si>
  <si>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</si>
  <si>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</si>
  <si>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</si>
  <si>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</si>
  <si>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</si>
  <si>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</si>
  <si>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</si>
  <si>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</si>
  <si>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</si>
  <si>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</si>
  <si>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</si>
  <si>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</si>
  <si>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</si>
  <si>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</si>
  <si>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</si>
  <si>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</si>
  <si>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</si>
  <si>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</si>
  <si>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</si>
  <si>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</si>
  <si>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</si>
  <si>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</si>
  <si>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</si>
  <si>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</si>
  <si>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</si>
  <si>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</si>
  <si>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</si>
  <si>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</si>
  <si>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</si>
  <si>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</si>
  <si>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</si>
  <si>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</si>
  <si>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</si>
  <si>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</si>
  <si>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</si>
  <si>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</si>
  <si>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</si>
  <si>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</si>
  <si>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</si>
  <si>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</si>
  <si>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</si>
  <si>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</si>
  <si>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</si>
  <si>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</si>
  <si>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</si>
  <si>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</si>
  <si>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</si>
  <si>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</si>
  <si>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</si>
  <si>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</si>
  <si>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</si>
  <si>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</si>
  <si>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</si>
  <si>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</si>
  <si>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</si>
  <si>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</si>
  <si>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</si>
  <si>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</si>
  <si>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</si>
  <si>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</si>
  <si>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</si>
  <si>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</si>
  <si>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</si>
  <si>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</si>
  <si>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</si>
  <si>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</si>
  <si>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</si>
  <si>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</si>
  <si>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</si>
  <si>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</si>
  <si>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</si>
  <si>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</si>
  <si>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</si>
  <si>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</si>
  <si>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</si>
  <si>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</si>
  <si>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</si>
  <si>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</si>
  <si>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</si>
  <si>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</si>
  <si>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</si>
  <si>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</si>
  <si>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</si>
  <si>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</si>
  <si>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</si>
  <si>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</si>
  <si>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</si>
  <si>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</si>
  <si>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</si>
  <si>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</si>
  <si>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</si>
  <si>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</si>
  <si>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</si>
  <si>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</si>
  <si>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</si>
  <si>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</si>
  <si>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</si>
  <si>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</si>
  <si>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</si>
  <si>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</si>
  <si>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</si>
  <si>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</si>
  <si>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</si>
  <si>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</si>
  <si>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</si>
  <si>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</si>
  <si>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</si>
  <si>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</si>
  <si>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</si>
  <si>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</si>
  <si>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</si>
  <si>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</si>
  <si>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</si>
  <si>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</si>
  <si>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</si>
  <si>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</si>
  <si>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</si>
  <si>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</si>
  <si>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</si>
  <si>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</si>
  <si>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</si>
  <si>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</si>
  <si>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</si>
  <si>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</si>
  <si>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</si>
  <si>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</si>
  <si>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</si>
  <si>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</si>
  <si>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</si>
  <si>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</si>
  <si>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</si>
  <si>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</si>
  <si>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</si>
  <si>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</si>
  <si>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</si>
  <si>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</si>
  <si>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</si>
  <si>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</si>
  <si>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</si>
  <si>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</si>
  <si>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</si>
  <si>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</si>
  <si>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</si>
  <si>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</si>
  <si>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</si>
  <si>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</si>
  <si>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</si>
  <si>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</si>
  <si>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</si>
  <si>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</si>
  <si>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</si>
  <si>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</si>
  <si>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</si>
  <si>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</si>
  <si>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</si>
  <si>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</si>
  <si>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</si>
  <si>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</si>
  <si>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</si>
  <si>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</si>
  <si>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</si>
  <si>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</si>
  <si>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</si>
  <si>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</si>
  <si>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</si>
  <si>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</si>
  <si>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</si>
  <si>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</si>
  <si>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</si>
  <si>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</si>
  <si>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</si>
  <si>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</si>
  <si>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</si>
  <si>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</si>
  <si>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</si>
  <si>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</si>
  <si>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</si>
  <si>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</si>
  <si>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</si>
  <si>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</si>
  <si>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</si>
  <si>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</si>
  <si>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</si>
  <si>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</si>
  <si>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</si>
  <si>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</si>
  <si>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</si>
  <si>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</si>
  <si>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</si>
  <si>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</si>
  <si>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</si>
  <si>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</si>
  <si>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</si>
  <si>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</si>
  <si>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</si>
  <si>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</si>
  <si>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</si>
  <si>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</si>
  <si>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</si>
  <si>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</si>
  <si>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</si>
  <si>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</si>
  <si>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</si>
  <si>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</si>
  <si>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</si>
  <si>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</si>
  <si>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</si>
  <si>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</si>
  <si>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</si>
  <si>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</si>
  <si>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</si>
  <si>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</si>
  <si>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</si>
  <si>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</si>
  <si>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</si>
  <si>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</si>
  <si>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</si>
  <si>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</si>
  <si>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</si>
  <si>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</si>
  <si>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</si>
  <si>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</si>
  <si>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</si>
  <si>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</si>
  <si>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</si>
  <si>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</si>
  <si>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</si>
  <si>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</si>
  <si>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</si>
  <si>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</si>
  <si>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</si>
  <si>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</si>
  <si>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</si>
  <si>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</si>
  <si>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</si>
  <si>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</si>
  <si>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</si>
  <si>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</si>
  <si>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</si>
  <si>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</si>
  <si>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</si>
  <si>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</si>
  <si>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</si>
  <si>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</si>
  <si>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</si>
  <si>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</si>
  <si>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</si>
  <si>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</si>
  <si>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</si>
  <si>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</si>
  <si>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</si>
  <si>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</si>
  <si>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</si>
  <si>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</si>
  <si>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</si>
  <si>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</si>
  <si>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</si>
  <si>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</si>
  <si>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</si>
  <si>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</si>
  <si>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</si>
  <si>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</si>
  <si>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</si>
  <si>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</si>
  <si>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</si>
  <si>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</si>
  <si>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</si>
  <si>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</si>
  <si>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</si>
  <si>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</si>
  <si>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</si>
  <si>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</si>
  <si>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</si>
  <si>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</si>
  <si>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</si>
  <si>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</si>
  <si>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</si>
  <si>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</si>
  <si>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</si>
  <si>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</si>
  <si>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</si>
  <si>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</si>
  <si>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</si>
  <si>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</si>
  <si>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</si>
  <si>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</si>
  <si>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</si>
  <si>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</si>
  <si>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</si>
  <si>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</si>
  <si>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</si>
  <si>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</si>
  <si>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</si>
  <si>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</si>
  <si>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</si>
  <si>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</si>
  <si>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</si>
  <si>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</si>
  <si>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</si>
  <si>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</si>
  <si>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</si>
  <si>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</si>
  <si>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</si>
  <si>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</si>
  <si>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</si>
  <si>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</si>
  <si>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</si>
  <si>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</si>
  <si>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</si>
  <si>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</si>
  <si>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</si>
  <si>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</si>
  <si>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</si>
  <si>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</si>
  <si>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</si>
  <si>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</si>
  <si>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</si>
  <si>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</si>
  <si>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</si>
  <si>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</si>
  <si>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</si>
  <si>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</si>
  <si>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</si>
  <si>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</si>
  <si>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</si>
  <si>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</si>
  <si>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</si>
  <si>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</si>
  <si>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</si>
  <si>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</si>
  <si>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</si>
  <si>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</si>
  <si>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</si>
  <si>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</si>
  <si>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</si>
  <si>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</si>
  <si>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</si>
  <si>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</si>
  <si>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</si>
  <si>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</si>
  <si>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</si>
  <si>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</si>
  <si>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</si>
  <si>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</si>
  <si>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</si>
  <si>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</si>
  <si>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</si>
  <si>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</si>
  <si>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</si>
  <si>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</si>
  <si>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</si>
  <si>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</si>
  <si>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</si>
  <si>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</si>
  <si>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</si>
  <si>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</si>
  <si>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</si>
  <si>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</si>
  <si>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</si>
  <si>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</si>
  <si>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</si>
  <si>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</si>
  <si>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</si>
  <si>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</si>
  <si>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</si>
  <si>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</si>
  <si>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</si>
  <si>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</si>
  <si>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</si>
  <si>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</si>
  <si>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</si>
  <si>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</si>
  <si>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</si>
  <si>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</si>
  <si>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</si>
  <si>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</si>
  <si>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</si>
  <si>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</si>
  <si>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</si>
  <si>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</si>
  <si>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</si>
  <si>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</si>
  <si>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</si>
  <si>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</si>
  <si>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</si>
  <si>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</si>
  <si>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</si>
  <si>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</si>
  <si>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</si>
  <si>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</si>
  <si>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</si>
  <si>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</si>
  <si>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</si>
  <si>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</si>
  <si>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</si>
  <si>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</si>
  <si>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</si>
  <si>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</si>
  <si>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</si>
  <si>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</si>
  <si>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</si>
  <si>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</si>
  <si>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</si>
  <si>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</si>
  <si>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</si>
  <si>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</si>
  <si>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</si>
  <si>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</si>
  <si>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</si>
  <si>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</si>
  <si>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</si>
  <si>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</si>
  <si>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</si>
  <si>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</si>
  <si>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</si>
  <si>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</si>
  <si>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</si>
  <si>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</si>
  <si>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</si>
  <si>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</si>
  <si>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</si>
  <si>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</si>
  <si>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</si>
  <si>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</si>
  <si>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</si>
  <si>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</si>
  <si>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</si>
  <si>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</si>
  <si>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</si>
  <si>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</si>
  <si>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</si>
  <si>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</si>
  <si>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</si>
  <si>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</si>
  <si>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</si>
  <si>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</si>
  <si>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</si>
  <si>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</si>
  <si>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</si>
  <si>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</si>
  <si>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</si>
  <si>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</si>
  <si>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</si>
  <si>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</si>
  <si>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</si>
  <si>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</si>
  <si>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</si>
  <si>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</si>
  <si>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</si>
  <si>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</si>
  <si>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</si>
  <si>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</si>
  <si>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</si>
  <si>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</si>
  <si>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</si>
  <si>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</si>
  <si>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</si>
  <si>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</si>
  <si>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</si>
  <si>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</si>
  <si>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</si>
  <si>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</si>
  <si>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</si>
  <si>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</si>
  <si>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</si>
  <si>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</si>
  <si>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</si>
  <si>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</si>
  <si>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</si>
  <si>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</si>
  <si>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</si>
  <si>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</si>
  <si>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</si>
  <si>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</si>
  <si>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</si>
  <si>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</si>
  <si>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</si>
  <si>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</si>
  <si>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</si>
  <si>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</si>
  <si>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</si>
  <si>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</si>
  <si>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</si>
  <si>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</si>
  <si>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</si>
  <si>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</si>
  <si>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</si>
  <si>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</si>
  <si>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</si>
  <si>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</si>
  <si>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</si>
  <si>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</si>
  <si>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</si>
  <si>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</si>
  <si>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</si>
  <si>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</si>
  <si>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</si>
  <si>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</si>
  <si>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</si>
  <si>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</si>
  <si>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</si>
  <si>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</si>
  <si>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</si>
  <si>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</si>
  <si>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</si>
  <si>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</si>
  <si>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</si>
  <si>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</si>
  <si>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</si>
  <si>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</si>
  <si>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</si>
  <si>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</si>
  <si>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</si>
  <si>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</si>
  <si>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</si>
  <si>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</si>
  <si>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</si>
  <si>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</si>
  <si>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</si>
  <si>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</si>
  <si>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</si>
  <si>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</si>
  <si>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</si>
  <si>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</si>
  <si>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</si>
  <si>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</si>
  <si>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</si>
  <si>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</si>
  <si>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</si>
  <si>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</si>
  <si>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</si>
  <si>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</si>
  <si>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</si>
  <si>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</si>
  <si>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</si>
  <si>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</si>
  <si>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</si>
  <si>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</si>
  <si>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</si>
  <si>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</si>
  <si>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</si>
  <si>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</si>
  <si>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</si>
  <si>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</si>
  <si>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</si>
  <si>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</si>
  <si>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</si>
  <si>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</si>
  <si>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</si>
  <si>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</si>
  <si>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</si>
  <si>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</si>
  <si>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</si>
  <si>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</si>
  <si>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</si>
  <si>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</si>
  <si>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</si>
  <si>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</si>
  <si>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</si>
  <si>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</si>
  <si>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</si>
  <si>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</si>
  <si>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</si>
  <si>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</si>
  <si>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</si>
  <si>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</si>
  <si>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</si>
  <si>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</si>
  <si>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</si>
  <si>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</si>
  <si>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</si>
  <si>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</si>
  <si>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</si>
  <si>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</si>
  <si>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</si>
  <si>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</si>
  <si>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</si>
  <si>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</si>
  <si>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</si>
  <si>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</si>
  <si>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</si>
  <si>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</si>
  <si>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</si>
  <si>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</si>
  <si>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</si>
  <si>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</si>
  <si>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</si>
  <si>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</si>
  <si>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</si>
  <si>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</si>
  <si>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</si>
  <si>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</si>
  <si>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</si>
  <si>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</si>
  <si>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</si>
  <si>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</si>
  <si>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</si>
  <si>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</si>
  <si>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</si>
  <si>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</si>
  <si>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</si>
  <si>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</si>
  <si>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</si>
  <si>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</si>
  <si>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</si>
  <si>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</si>
  <si>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</si>
  <si>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</si>
  <si>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</si>
  <si>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</si>
  <si>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</si>
  <si>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</si>
  <si>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</si>
  <si>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</si>
  <si>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</si>
  <si>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</si>
  <si>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</si>
  <si>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</si>
  <si>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</si>
  <si>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</si>
  <si>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</si>
  <si>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</si>
  <si>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</si>
  <si>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</si>
  <si>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</si>
  <si>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</si>
  <si>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</si>
  <si>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</si>
  <si>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</si>
  <si>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</si>
  <si>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</si>
  <si>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</si>
  <si>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</si>
  <si>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</si>
  <si>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</si>
  <si>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</si>
  <si>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</si>
  <si>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</si>
  <si>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</si>
  <si>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</si>
  <si>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</si>
  <si>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</si>
  <si>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</si>
  <si>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</si>
  <si>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</si>
  <si>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</si>
  <si>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</si>
  <si>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</si>
  <si>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</si>
  <si>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</si>
  <si>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</si>
  <si>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</si>
  <si>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</si>
  <si>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</si>
  <si>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</si>
  <si>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</si>
  <si>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</si>
  <si>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</si>
  <si>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</si>
  <si>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</si>
  <si>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</si>
  <si>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</si>
  <si>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</si>
  <si>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</si>
  <si>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</si>
  <si>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</si>
  <si>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</si>
  <si>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</si>
  <si>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</si>
  <si>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</si>
  <si>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</si>
  <si>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</si>
  <si>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</si>
  <si>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</si>
  <si>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</si>
  <si>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</si>
  <si>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</si>
  <si>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</si>
  <si>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</si>
  <si>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</si>
  <si>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</si>
  <si>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</si>
  <si>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</si>
  <si>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</si>
  <si>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</si>
  <si>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</si>
  <si>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</si>
  <si>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</si>
  <si>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</si>
  <si>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</si>
  <si>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</si>
  <si>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</si>
  <si>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</si>
  <si>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</si>
  <si>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</si>
  <si>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</si>
  <si>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</si>
  <si>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</si>
  <si>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</si>
  <si>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</si>
  <si>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</si>
  <si>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</si>
  <si>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</si>
  <si>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</si>
  <si>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</si>
  <si>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</si>
  <si>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</si>
  <si>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</si>
  <si>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</si>
  <si>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</si>
  <si>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</si>
  <si>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</si>
  <si>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</si>
  <si>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</si>
  <si>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</si>
  <si>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</si>
  <si>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</si>
  <si>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</si>
  <si>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</si>
  <si>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</si>
  <si>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</si>
  <si>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</si>
  <si>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</si>
  <si>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</si>
  <si>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</si>
  <si>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</si>
  <si>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</si>
  <si>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</si>
  <si>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</si>
  <si>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</si>
  <si>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</si>
  <si>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</si>
  <si>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</si>
  <si>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</si>
  <si>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</si>
  <si>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</si>
  <si>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</si>
  <si>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</si>
  <si>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</si>
  <si>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</si>
  <si>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</si>
  <si>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</si>
  <si>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</si>
  <si>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</si>
  <si>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</si>
  <si>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</si>
  <si>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</si>
  <si>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</si>
  <si>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</si>
  <si>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</si>
  <si>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</si>
  <si>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</si>
  <si>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</si>
  <si>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</si>
  <si>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</si>
  <si>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</si>
  <si>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</si>
  <si>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</si>
  <si>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</si>
  <si>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</si>
  <si>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</si>
  <si>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</si>
  <si>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</si>
  <si>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</si>
  <si>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</si>
  <si>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</si>
  <si>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</si>
  <si>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</si>
  <si>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</si>
  <si>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</si>
  <si>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</si>
  <si>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</si>
  <si>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</si>
  <si>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</si>
  <si>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</si>
  <si>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</si>
  <si>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</si>
  <si>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</si>
  <si>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</si>
  <si>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</si>
  <si>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</si>
  <si>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</si>
  <si>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</si>
  <si>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</si>
  <si>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</si>
  <si>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</si>
  <si>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</si>
  <si>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</si>
  <si>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</si>
  <si>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</si>
  <si>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</si>
  <si>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</si>
  <si>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</si>
  <si>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</si>
  <si>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</si>
  <si>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</si>
  <si>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</si>
  <si>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</si>
  <si>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</si>
  <si>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</si>
  <si>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</si>
  <si>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</si>
  <si>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</si>
  <si>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</si>
  <si>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</si>
  <si>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</si>
  <si>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</si>
  <si>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</si>
  <si>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</si>
  <si>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</si>
  <si>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</si>
  <si>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</si>
  <si>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</si>
  <si>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</si>
  <si>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</si>
  <si>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</si>
  <si>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</si>
  <si>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</si>
  <si>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</si>
  <si>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</si>
  <si>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</si>
  <si>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</si>
  <si>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</si>
  <si>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</si>
  <si>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</si>
  <si>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</si>
  <si>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</si>
  <si>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</si>
  <si>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</si>
  <si>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</si>
  <si>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</si>
  <si>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</si>
  <si>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</si>
  <si>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</si>
  <si>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</si>
  <si>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</si>
  <si>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</si>
  <si>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</si>
  <si>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</si>
  <si>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</si>
  <si>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</si>
  <si>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</si>
  <si>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</si>
  <si>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</si>
  <si>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</si>
  <si>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</si>
  <si>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</si>
  <si>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</si>
  <si>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</si>
  <si>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</si>
  <si>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</si>
  <si>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</si>
  <si>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</si>
  <si>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</si>
  <si>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</si>
  <si>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</si>
  <si>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</si>
  <si>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</si>
  <si>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</si>
  <si>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</si>
  <si>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</si>
  <si>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</si>
  <si>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</si>
  <si>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</si>
  <si>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</si>
  <si>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</si>
  <si>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</si>
  <si>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</si>
  <si>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</si>
  <si>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</si>
  <si>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</si>
  <si>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</si>
  <si>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</si>
  <si>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</si>
  <si>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</si>
  <si>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</si>
  <si>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</si>
  <si>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</si>
  <si>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</si>
  <si>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</si>
  <si>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</si>
  <si>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</si>
  <si>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</si>
  <si>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</si>
  <si>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</si>
  <si>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</si>
  <si>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</si>
  <si>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</si>
  <si>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</si>
  <si>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</si>
  <si>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</si>
  <si>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</si>
  <si>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</si>
  <si>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</si>
  <si>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</si>
  <si>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</si>
  <si>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</si>
  <si>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</si>
  <si>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</si>
  <si>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</si>
  <si>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</si>
  <si>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</si>
  <si>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</si>
  <si>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</si>
  <si>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</si>
  <si>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</si>
  <si>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</si>
  <si>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</si>
  <si>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</si>
  <si>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</si>
  <si>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</si>
  <si>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</si>
  <si>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</si>
  <si>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</si>
  <si>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</si>
  <si>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</si>
  <si>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</si>
  <si>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</si>
  <si>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</si>
  <si>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</si>
  <si>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</si>
  <si>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</si>
  <si>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</si>
  <si>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</si>
  <si>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</si>
  <si>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</si>
  <si>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</si>
  <si>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</si>
  <si>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</si>
  <si>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</si>
  <si>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</si>
  <si>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</si>
  <si>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</si>
  <si>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</si>
  <si>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</si>
  <si>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</si>
  <si>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</si>
  <si>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</si>
  <si>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</si>
  <si>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</si>
  <si>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</si>
  <si>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</si>
  <si>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</si>
  <si>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</si>
  <si>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</si>
  <si>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</si>
  <si>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</si>
  <si>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</si>
  <si>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</si>
  <si>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</si>
  <si>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</si>
  <si>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</si>
  <si>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</si>
  <si>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</si>
  <si>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</si>
  <si>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</si>
  <si>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</si>
  <si>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</si>
  <si>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</si>
  <si>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</si>
  <si>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</si>
  <si>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</si>
  <si>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</si>
  <si>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</si>
  <si>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</si>
  <si>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</si>
  <si>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</si>
  <si>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</si>
  <si>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</si>
  <si>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</si>
  <si>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</si>
  <si>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</si>
  <si>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</si>
  <si>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</si>
  <si>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</si>
  <si>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</si>
  <si>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</si>
  <si>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</si>
  <si>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</si>
  <si>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</si>
  <si>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</si>
  <si>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</si>
  <si>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</si>
  <si>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</si>
  <si>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</si>
  <si>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</si>
  <si>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</si>
  <si>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</si>
  <si>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</si>
  <si>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</si>
  <si>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</si>
  <si>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</si>
  <si>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</si>
  <si>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</si>
  <si>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</si>
  <si>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</si>
  <si>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</si>
  <si>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</si>
  <si>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</si>
  <si>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</si>
  <si>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</si>
  <si>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</si>
  <si>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</si>
  <si>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</si>
  <si>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</si>
  <si>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</si>
  <si>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</si>
  <si>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</si>
  <si>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</si>
  <si>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</si>
  <si>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</si>
  <si>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</si>
  <si>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</si>
  <si>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</si>
  <si>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</si>
  <si>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</si>
  <si>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</si>
  <si>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</si>
  <si>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</si>
  <si>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</si>
  <si>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</si>
  <si>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</si>
  <si>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</si>
  <si>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</si>
  <si>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</si>
  <si>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</si>
  <si>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</si>
  <si>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</si>
  <si>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</si>
  <si>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</si>
  <si>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</si>
  <si>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</si>
  <si>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</si>
  <si>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</si>
  <si>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</si>
  <si>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</si>
  <si>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</si>
  <si>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</si>
  <si>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</si>
  <si>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</si>
  <si>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</si>
  <si>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</si>
  <si>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</si>
  <si>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</si>
  <si>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</si>
  <si>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</si>
  <si>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</si>
  <si>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</si>
  <si>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</si>
  <si>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</si>
  <si>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</si>
  <si>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</si>
  <si>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</si>
  <si>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</si>
  <si>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</si>
  <si>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</si>
  <si>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</si>
  <si>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</si>
  <si>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</si>
  <si>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</si>
  <si>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</si>
  <si>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</si>
  <si>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</si>
  <si>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</si>
  <si>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</si>
  <si>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</si>
  <si>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</si>
  <si>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</si>
  <si>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</si>
  <si>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</si>
  <si>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</si>
  <si>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</si>
  <si>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</si>
  <si>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</si>
  <si>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</si>
  <si>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</si>
  <si>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</si>
  <si>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</si>
  <si>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</si>
  <si>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</si>
  <si>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</si>
  <si>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</si>
  <si>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</si>
  <si>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</si>
  <si>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</si>
  <si>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</si>
  <si>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</si>
  <si>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</si>
  <si>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</si>
  <si>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</si>
  <si>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</si>
  <si>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</si>
  <si>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</si>
  <si>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</si>
  <si>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</si>
  <si>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</si>
  <si>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</si>
  <si>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</si>
  <si>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</si>
  <si>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</si>
  <si>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</si>
  <si>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</si>
  <si>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</si>
  <si>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</si>
  <si>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</si>
  <si>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</si>
  <si>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</si>
  <si>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</si>
  <si>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</si>
  <si>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</si>
  <si>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</si>
  <si>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</si>
  <si>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</si>
  <si>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</si>
  <si>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</si>
  <si>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</si>
  <si>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</si>
  <si>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</si>
  <si>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</si>
  <si>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</si>
  <si>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</si>
  <si>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</si>
  <si>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</si>
  <si>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</si>
  <si>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</si>
  <si>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</si>
  <si>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</si>
  <si>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</si>
  <si>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</si>
  <si>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</si>
  <si>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</si>
  <si>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</si>
  <si>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</si>
  <si>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</si>
  <si>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</si>
  <si>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</si>
  <si>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</si>
  <si>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</si>
  <si>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</si>
  <si>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</si>
  <si>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</si>
  <si>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</si>
  <si>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</si>
  <si>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</si>
  <si>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</si>
  <si>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</si>
  <si>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</si>
  <si>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</si>
  <si>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</si>
  <si>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</si>
  <si>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</si>
  <si>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</si>
  <si>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</si>
  <si>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</si>
  <si>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</si>
  <si>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</si>
  <si>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</si>
  <si>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</si>
  <si>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</si>
  <si>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</si>
  <si>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</si>
  <si>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</si>
  <si>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</si>
  <si>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</si>
  <si>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</si>
  <si>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</si>
  <si>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</si>
  <si>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</si>
  <si>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</si>
  <si>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</si>
  <si>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</si>
  <si>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</si>
  <si>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</si>
  <si>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</si>
  <si>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</si>
  <si>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</si>
  <si>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</si>
  <si>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</si>
  <si>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</si>
  <si>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</si>
  <si>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</si>
  <si>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</si>
  <si>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</si>
  <si>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</si>
  <si>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</si>
  <si>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</si>
  <si>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</si>
  <si>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</si>
  <si>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</si>
  <si>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</si>
  <si>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</si>
  <si>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</si>
  <si>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</si>
  <si>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</si>
  <si>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</si>
  <si>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</si>
  <si>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</si>
  <si>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</si>
  <si>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</si>
  <si>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</si>
  <si>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</si>
  <si>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</si>
  <si>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</si>
  <si>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</si>
  <si>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</si>
  <si>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</si>
  <si>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</si>
  <si>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</si>
  <si>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</si>
  <si>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</si>
  <si>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</si>
  <si>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</si>
  <si>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</si>
  <si>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</si>
  <si>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</si>
  <si>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</si>
  <si>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</si>
  <si>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</si>
  <si>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</si>
  <si>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</si>
  <si>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</si>
  <si>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</si>
  <si>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</si>
  <si>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</si>
  <si>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</si>
  <si>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</si>
  <si>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</si>
  <si>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</si>
  <si>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</si>
  <si>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</si>
  <si>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</si>
  <si>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</si>
  <si>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</si>
  <si>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</si>
  <si>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</si>
  <si>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</si>
  <si>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</si>
  <si>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</si>
  <si>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</si>
  <si>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</si>
  <si>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</si>
  <si>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</si>
  <si>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</si>
  <si>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</si>
  <si>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</si>
  <si>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</si>
  <si>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</si>
  <si>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</si>
  <si>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</si>
  <si>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</si>
  <si>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</si>
  <si>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</si>
  <si>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</si>
  <si>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</si>
  <si>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</si>
  <si>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</si>
  <si>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</si>
  <si>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</si>
  <si>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</si>
  <si>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</si>
  <si>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</si>
  <si>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</si>
  <si>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</si>
  <si>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</si>
  <si>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</si>
  <si>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</si>
  <si>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</si>
  <si>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</si>
  <si>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</si>
  <si>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</si>
  <si>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</si>
  <si>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</si>
  <si>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</si>
  <si>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</si>
  <si>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</si>
  <si>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</si>
  <si>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</si>
  <si>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</si>
  <si>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</si>
  <si>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</si>
  <si>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</si>
  <si>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</si>
  <si>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</si>
  <si>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</si>
  <si>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</si>
  <si>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</si>
  <si>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</si>
  <si>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</si>
  <si>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</si>
  <si>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</si>
  <si>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</si>
  <si>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</si>
  <si>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</si>
  <si>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</si>
  <si>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</si>
  <si>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</si>
  <si>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</si>
  <si>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</si>
  <si>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</si>
  <si>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</si>
  <si>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</si>
  <si>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</si>
  <si>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</si>
  <si>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</si>
  <si>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</si>
  <si>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</si>
  <si>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</si>
  <si>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</si>
  <si>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</si>
  <si>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</si>
  <si>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</si>
  <si>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</si>
  <si>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</si>
  <si>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</si>
  <si>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</si>
  <si>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</si>
  <si>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</si>
  <si>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</si>
  <si>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</si>
  <si>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</si>
  <si>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</si>
  <si>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</si>
  <si>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</si>
  <si>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</si>
  <si>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</si>
  <si>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</si>
  <si>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</si>
  <si>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</si>
  <si>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</si>
  <si>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</si>
  <si>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</si>
  <si>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</si>
  <si>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</si>
  <si>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</si>
  <si>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</si>
  <si>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</si>
  <si>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</si>
  <si>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</si>
  <si>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</si>
  <si>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</si>
  <si>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</si>
  <si>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</si>
  <si>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</si>
  <si>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</si>
  <si>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</si>
  <si>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</si>
  <si>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</si>
  <si>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</si>
  <si>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</si>
  <si>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</si>
  <si>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</si>
  <si>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</si>
  <si>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</si>
  <si>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</si>
  <si>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</si>
  <si>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</si>
  <si>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</si>
  <si>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</si>
  <si>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</si>
  <si>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</si>
  <si>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</si>
  <si>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</si>
  <si>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</si>
  <si>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</si>
  <si>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</si>
  <si>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</si>
  <si>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</si>
  <si>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</si>
  <si>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</si>
  <si>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</si>
  <si>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</si>
  <si>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</si>
  <si>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</si>
  <si>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</si>
  <si>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</si>
  <si>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</si>
  <si>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</si>
  <si>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</si>
  <si>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</si>
  <si>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</si>
  <si>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</si>
  <si>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</si>
  <si>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</si>
  <si>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</si>
  <si>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</si>
  <si>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</si>
  <si>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</si>
  <si>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</si>
  <si>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</si>
  <si>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</si>
  <si>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</si>
  <si>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</si>
  <si>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</si>
  <si>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</si>
  <si>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</si>
  <si>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</si>
  <si>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</si>
  <si>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</si>
  <si>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</si>
  <si>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</si>
  <si>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</si>
  <si>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</si>
  <si>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</si>
  <si>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</si>
  <si>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</si>
  <si>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</si>
  <si>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</si>
  <si>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</si>
  <si>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</si>
  <si>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</si>
  <si>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</si>
  <si>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</si>
  <si>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</si>
  <si>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</si>
  <si>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</si>
  <si>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</si>
  <si>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</si>
  <si>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</si>
  <si>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</si>
  <si>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</si>
  <si>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</si>
  <si>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</si>
  <si>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</si>
  <si>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</si>
  <si>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</si>
  <si>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</si>
  <si>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</si>
  <si>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</si>
  <si>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</si>
  <si>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</si>
  <si>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</si>
  <si>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</si>
  <si>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</si>
  <si>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</si>
  <si>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</si>
  <si>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</si>
  <si>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</si>
  <si>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</si>
  <si>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</si>
  <si>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</si>
  <si>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</si>
  <si>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</si>
  <si>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</si>
  <si>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</si>
  <si>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</si>
  <si>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</si>
  <si>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</si>
  <si>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</si>
  <si>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</si>
  <si>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</si>
  <si>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</si>
  <si>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</si>
  <si>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</si>
  <si>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</si>
  <si>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</si>
  <si>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</si>
  <si>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</si>
  <si>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</si>
  <si>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</si>
  <si>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</si>
  <si>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</si>
  <si>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</si>
  <si>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</si>
  <si>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</si>
  <si>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</si>
  <si>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</si>
  <si>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</si>
  <si>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</si>
  <si>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</si>
  <si>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</si>
  <si>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</si>
  <si>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</si>
  <si>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</si>
  <si>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</si>
  <si>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</si>
  <si>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</si>
  <si>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</si>
  <si>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</si>
  <si>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</si>
  <si>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</si>
  <si>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</si>
  <si>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</si>
  <si>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</si>
  <si>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</si>
  <si>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</si>
  <si>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</si>
  <si>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</si>
  <si>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</si>
  <si>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</si>
  <si>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</si>
  <si>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</si>
  <si>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</si>
  <si>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</si>
  <si>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</si>
  <si>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</si>
  <si>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</si>
  <si>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</si>
  <si>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</si>
  <si>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</si>
  <si>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</si>
  <si>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</si>
  <si>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</si>
  <si>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</si>
  <si>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</si>
  <si>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</si>
  <si>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</si>
  <si>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</si>
  <si>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</si>
  <si>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</si>
  <si>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</si>
  <si>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</si>
  <si>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</si>
  <si>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</si>
  <si>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</si>
  <si>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</si>
  <si>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</si>
  <si>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</si>
  <si>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</si>
  <si>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</si>
  <si>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</si>
  <si>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</si>
  <si>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</si>
  <si>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</si>
  <si>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</si>
  <si>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</si>
  <si>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</si>
  <si>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</si>
  <si>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</si>
  <si>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</si>
  <si>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</si>
  <si>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</si>
  <si>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</si>
  <si>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</si>
  <si>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</si>
  <si>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</si>
  <si>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</si>
  <si>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</si>
  <si>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</si>
  <si>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</si>
  <si>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</si>
  <si>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</si>
  <si>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</si>
  <si>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</si>
  <si>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</si>
  <si>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</si>
  <si>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</si>
  <si>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</si>
  <si>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</si>
  <si>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</si>
  <si>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</si>
  <si>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</si>
  <si>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</si>
  <si>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</si>
  <si>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</si>
  <si>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</si>
  <si>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</si>
  <si>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</si>
  <si>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</si>
  <si>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</si>
  <si>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</si>
  <si>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</si>
  <si>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</si>
  <si>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</si>
  <si>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</si>
  <si>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</si>
  <si>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</si>
  <si>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</si>
  <si>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</si>
  <si>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</si>
  <si>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</si>
  <si>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</si>
  <si>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</si>
  <si>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</si>
  <si>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</si>
  <si>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</si>
  <si>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</si>
  <si>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</si>
  <si>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</si>
  <si>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</si>
  <si>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</si>
  <si>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</si>
  <si>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</si>
  <si>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</si>
  <si>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</si>
  <si>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</si>
  <si>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</si>
  <si>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</si>
  <si>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</si>
  <si>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</si>
  <si>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</si>
  <si>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</si>
  <si>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</si>
  <si>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</si>
  <si>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</si>
  <si>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</si>
  <si>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</si>
  <si>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</si>
  <si>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</si>
  <si>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</si>
  <si>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</si>
  <si>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</si>
  <si>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</si>
  <si>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</si>
  <si>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</si>
  <si>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</si>
  <si>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</si>
  <si>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</si>
  <si>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</si>
  <si>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</si>
  <si>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</si>
  <si>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</si>
  <si>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</si>
  <si>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</si>
  <si>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</si>
  <si>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</si>
  <si>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</si>
  <si>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</si>
  <si>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</si>
  <si>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</si>
  <si>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</si>
  <si>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</si>
  <si>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</si>
  <si>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</si>
  <si>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</si>
  <si>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</si>
  <si>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</si>
  <si>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</si>
  <si>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</si>
  <si>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</si>
  <si>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</si>
  <si>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</si>
  <si>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</si>
  <si>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</si>
  <si>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</si>
  <si>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</si>
  <si>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</si>
  <si>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</si>
  <si>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</si>
  <si>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</si>
  <si>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</si>
  <si>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</si>
  <si>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</si>
  <si>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</si>
  <si>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</si>
  <si>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</si>
  <si>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</si>
  <si>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</si>
  <si>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</si>
  <si>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</si>
  <si>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</si>
  <si>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</si>
  <si>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</si>
  <si>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</si>
  <si>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</si>
  <si>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</si>
  <si>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</si>
  <si>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</si>
  <si>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</si>
  <si>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</si>
  <si>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</si>
  <si>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</si>
  <si>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</si>
  <si>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</si>
  <si>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</si>
  <si>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</si>
  <si>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</si>
  <si>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</si>
  <si>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</si>
  <si>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</si>
  <si>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</si>
  <si>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</si>
  <si>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</si>
  <si>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</si>
  <si>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</si>
  <si>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</si>
  <si>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</si>
  <si>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</si>
  <si>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</si>
  <si>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</si>
  <si>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</si>
  <si>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</si>
  <si>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</si>
  <si>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</si>
  <si>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</si>
  <si>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</si>
  <si>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</si>
  <si>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</si>
  <si>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</si>
  <si>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</si>
  <si>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</si>
  <si>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</si>
  <si>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</si>
  <si>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</si>
  <si>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</si>
  <si>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</si>
  <si>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</si>
  <si>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</si>
  <si>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</si>
  <si>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</si>
  <si>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</si>
  <si>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</si>
  <si>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</si>
  <si>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</si>
  <si>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</si>
  <si>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</si>
  <si>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</si>
  <si>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</si>
  <si>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</si>
  <si>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</si>
  <si>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</si>
  <si>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</si>
  <si>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</si>
  <si>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</si>
  <si>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</si>
  <si>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</si>
  <si>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</si>
  <si>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</si>
  <si>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</si>
  <si>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</si>
  <si>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</si>
  <si>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</si>
  <si>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</si>
  <si>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</si>
  <si>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</si>
  <si>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</si>
  <si>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</si>
  <si>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</si>
  <si>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</si>
  <si>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</si>
  <si>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</si>
  <si>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</si>
  <si>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</si>
  <si>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</si>
  <si>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</si>
  <si>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</si>
  <si>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</si>
  <si>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</si>
  <si>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</si>
  <si>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</si>
  <si>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</si>
  <si>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</si>
  <si>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</si>
  <si>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</si>
  <si>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</si>
  <si>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</si>
  <si>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</si>
  <si>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</si>
  <si>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</si>
  <si>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</si>
  <si>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</si>
  <si>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</si>
  <si>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</si>
  <si>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</si>
  <si>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</si>
  <si>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</si>
  <si>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</si>
  <si>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</si>
  <si>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</si>
  <si>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</si>
  <si>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</si>
  <si>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</si>
  <si>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</si>
  <si>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</si>
  <si>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</si>
  <si>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</si>
  <si>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</si>
  <si>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</si>
  <si>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</si>
  <si>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</si>
  <si>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</si>
  <si>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</si>
  <si>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</si>
  <si>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</si>
  <si>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</si>
  <si>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</si>
  <si>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</si>
  <si>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</si>
  <si>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</si>
  <si>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</si>
  <si>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</si>
  <si>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</si>
  <si>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</si>
  <si>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</si>
  <si>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</si>
  <si>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</si>
  <si>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</si>
  <si>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</si>
  <si>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</si>
  <si>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</si>
  <si>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</si>
  <si>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</si>
  <si>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</si>
  <si>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</si>
  <si>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</si>
  <si>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</si>
  <si>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</si>
  <si>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</si>
  <si>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</si>
  <si>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</si>
  <si>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</si>
  <si>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</si>
  <si>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</si>
  <si>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</si>
  <si>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</si>
  <si>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</si>
  <si>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</si>
  <si>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</si>
  <si>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</si>
  <si>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</si>
  <si>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</si>
  <si>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</si>
  <si>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</si>
  <si>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</si>
  <si>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</si>
  <si>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</si>
  <si>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</si>
  <si>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</si>
  <si>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</si>
  <si>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</si>
  <si>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</si>
  <si>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</si>
  <si>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</si>
  <si>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</si>
  <si>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</si>
  <si>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</si>
  <si>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</si>
  <si>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</si>
  <si>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</si>
  <si>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</si>
  <si>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</si>
  <si>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</si>
  <si>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</si>
  <si>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</si>
  <si>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</si>
  <si>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</si>
  <si>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</si>
  <si>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</si>
  <si>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</si>
  <si>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</si>
  <si>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</si>
  <si>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</si>
  <si>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</si>
  <si>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</si>
  <si>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</si>
  <si>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</si>
  <si>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</si>
  <si>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</si>
  <si>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</si>
  <si>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</si>
  <si>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</si>
  <si>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</si>
  <si>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</si>
  <si>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</si>
  <si>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</si>
  <si>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</si>
  <si>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</si>
  <si>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</si>
  <si>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</si>
  <si>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</si>
  <si>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</si>
  <si>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</si>
  <si>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</si>
  <si>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</si>
  <si>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</si>
  <si>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</si>
  <si>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</si>
  <si>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</si>
  <si>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</si>
  <si>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</si>
  <si>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</si>
  <si>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</si>
  <si>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</si>
  <si>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</si>
  <si>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</si>
  <si>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</si>
  <si>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</si>
  <si>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</si>
  <si>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</si>
  <si>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</si>
  <si>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</si>
  <si>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</si>
  <si>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</si>
  <si>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</si>
  <si>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</si>
  <si>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</si>
  <si>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</si>
  <si>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</si>
  <si>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</si>
  <si>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</si>
  <si>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</si>
  <si>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</si>
  <si>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</si>
  <si>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</si>
  <si>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</si>
  <si>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</si>
  <si>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</si>
  <si>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</si>
  <si>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</si>
  <si>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</si>
  <si>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</si>
  <si>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</si>
  <si>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</si>
  <si>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</si>
  <si>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</si>
  <si>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</si>
  <si>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</si>
  <si>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</si>
  <si>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</si>
  <si>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</si>
  <si>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</si>
  <si>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</si>
  <si>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</si>
  <si>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</si>
  <si>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</si>
  <si>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</si>
  <si>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</si>
  <si>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</si>
  <si>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</si>
  <si>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</si>
  <si>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</si>
  <si>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</si>
  <si>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</si>
  <si>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</si>
  <si>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</si>
  <si>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</si>
  <si>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</si>
  <si>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</si>
  <si>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</si>
  <si>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</si>
  <si>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</si>
  <si>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</si>
  <si>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</si>
  <si>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</si>
  <si>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</si>
  <si>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</si>
  <si>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</si>
  <si>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</si>
  <si>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</si>
  <si>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</si>
  <si>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</si>
  <si>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</si>
  <si>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</si>
  <si>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</si>
  <si>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</si>
  <si>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</si>
  <si>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</si>
  <si>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</si>
  <si>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</si>
  <si>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</si>
  <si>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</si>
  <si>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</si>
  <si>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</si>
  <si>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</si>
  <si>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</si>
  <si>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</si>
  <si>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</si>
  <si>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</si>
  <si>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</si>
  <si>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</si>
  <si>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</si>
  <si>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</si>
  <si>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</si>
  <si>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</si>
  <si>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</si>
  <si>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</si>
  <si>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</si>
  <si>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</si>
  <si>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</si>
  <si>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</si>
  <si>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</si>
  <si>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</si>
  <si>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</si>
  <si>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</si>
  <si>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</si>
  <si>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</si>
  <si>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</si>
  <si>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</si>
  <si>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</si>
  <si>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</si>
  <si>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</si>
  <si>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</si>
  <si>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</si>
  <si>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</si>
  <si>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</si>
  <si>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</si>
  <si>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</si>
  <si>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</si>
  <si>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</si>
  <si>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</si>
  <si>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</si>
  <si>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</si>
  <si>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</si>
  <si>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</si>
  <si>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</si>
  <si>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</si>
  <si>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</si>
  <si>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</si>
  <si>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</si>
  <si>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</si>
  <si>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</si>
  <si>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</si>
  <si>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</si>
  <si>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</si>
  <si>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</si>
  <si>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</si>
  <si>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</si>
  <si>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</si>
  <si>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</si>
  <si>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</si>
  <si>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</si>
  <si>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</si>
  <si>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</si>
  <si>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</si>
  <si>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</si>
  <si>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</si>
  <si>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</si>
  <si>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</si>
  <si>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</si>
  <si>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</si>
  <si>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</si>
  <si>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</si>
  <si>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</si>
  <si>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</si>
  <si>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</si>
  <si>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</si>
  <si>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</si>
  <si>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</si>
  <si>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</si>
  <si>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</si>
  <si>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</si>
  <si>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</si>
  <si>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</si>
  <si>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</si>
  <si>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</si>
  <si>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</si>
  <si>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</si>
  <si>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</si>
  <si>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</si>
  <si>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</si>
  <si>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</si>
  <si>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</si>
  <si>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</si>
  <si>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</si>
  <si>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</si>
  <si>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</si>
  <si>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</si>
  <si>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</si>
  <si>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</si>
  <si>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</si>
  <si>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</si>
  <si>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</si>
  <si>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</si>
  <si>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</si>
  <si>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</si>
  <si>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</si>
  <si>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</si>
  <si>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</si>
  <si>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</si>
  <si>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</si>
  <si>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</si>
  <si>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</si>
  <si>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</si>
  <si>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</si>
  <si>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</si>
  <si>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</si>
  <si>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</si>
  <si>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</si>
  <si>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</si>
  <si>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</si>
  <si>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</si>
  <si>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</si>
  <si>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</si>
  <si>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</si>
  <si>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</si>
  <si>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</si>
  <si>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</si>
  <si>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</si>
  <si>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</si>
  <si>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</si>
  <si>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</si>
  <si>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</si>
  <si>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</si>
  <si>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</si>
  <si>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</si>
  <si>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</si>
  <si>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</si>
  <si>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</si>
  <si>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</si>
  <si>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</si>
  <si>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</si>
  <si>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</si>
  <si>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</si>
  <si>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</si>
  <si>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</si>
  <si>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</si>
  <si>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</si>
  <si>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</si>
  <si>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</si>
  <si>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</si>
  <si>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</si>
  <si>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</si>
  <si>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</si>
  <si>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</si>
  <si>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</si>
  <si>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</si>
  <si>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</si>
  <si>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</si>
  <si>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</si>
  <si>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</si>
  <si>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</si>
  <si>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</si>
  <si>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</si>
  <si>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</si>
  <si>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</si>
  <si>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</si>
  <si>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</si>
  <si>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</si>
  <si>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</si>
  <si>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</si>
  <si>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</si>
  <si>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</si>
  <si>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</si>
  <si>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</si>
  <si>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</si>
  <si>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</si>
  <si>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</si>
  <si>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</si>
  <si>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</si>
  <si>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</si>
  <si>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</si>
  <si>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</si>
  <si>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</si>
  <si>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</si>
  <si>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</si>
  <si>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</si>
  <si>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</si>
  <si>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</si>
  <si>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</si>
  <si>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</si>
  <si>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</si>
  <si>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</si>
  <si>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</si>
  <si>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</si>
  <si>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</si>
  <si>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</si>
  <si>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</si>
  <si>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</si>
  <si>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</si>
  <si>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</si>
  <si>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</si>
  <si>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</si>
  <si>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</si>
  <si>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</si>
  <si>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</si>
  <si>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</si>
  <si>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</si>
  <si>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</si>
  <si>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</si>
  <si>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</si>
  <si>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</si>
  <si>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</si>
  <si>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</si>
  <si>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</si>
  <si>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</si>
  <si>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</si>
  <si>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</si>
  <si>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</si>
  <si>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</si>
  <si>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</si>
  <si>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</si>
  <si>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</si>
  <si>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</si>
  <si>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</si>
  <si>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</si>
  <si>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</si>
  <si>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</si>
  <si>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</si>
  <si>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</si>
  <si>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</si>
  <si>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</si>
  <si>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</si>
  <si>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</si>
  <si>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</si>
  <si>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</si>
  <si>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</si>
  <si>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</si>
  <si>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</si>
  <si>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</si>
  <si>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</si>
  <si>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</si>
  <si>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</si>
  <si>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</si>
  <si>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</si>
  <si>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</si>
  <si>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</si>
  <si>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</si>
  <si>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</si>
  <si>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</si>
  <si>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</si>
  <si>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</si>
  <si>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</si>
  <si>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</si>
  <si>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</si>
  <si>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</si>
  <si>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</si>
  <si>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</si>
  <si>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</si>
  <si>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</si>
  <si>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</si>
  <si>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</si>
  <si>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</si>
  <si>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</si>
  <si>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</si>
  <si>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</si>
  <si>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</si>
  <si>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</si>
  <si>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</si>
  <si>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</si>
  <si>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</si>
  <si>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</si>
  <si>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</si>
  <si>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</si>
  <si>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</si>
  <si>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</si>
  <si>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</si>
  <si>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</si>
  <si>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</si>
  <si>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</si>
  <si>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</si>
  <si>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</si>
  <si>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</si>
  <si>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</si>
  <si>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</si>
  <si>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</si>
  <si>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</si>
  <si>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</si>
  <si>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</si>
  <si>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</si>
  <si>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</si>
  <si>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</si>
  <si>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</si>
  <si>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</si>
  <si>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</si>
  <si>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</si>
  <si>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</si>
  <si>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</si>
  <si>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</si>
  <si>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</si>
  <si>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</si>
  <si>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</si>
  <si>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</si>
  <si>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</si>
  <si>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</si>
  <si>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</si>
  <si>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</si>
  <si>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</si>
  <si>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</si>
  <si>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</si>
  <si>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</si>
  <si>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</si>
  <si>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</si>
  <si>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</si>
  <si>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</si>
  <si>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</si>
  <si>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</si>
  <si>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</si>
  <si>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</si>
  <si>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</si>
  <si>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</si>
  <si>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</si>
  <si>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</si>
  <si>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</si>
  <si>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</si>
  <si>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</si>
  <si>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</si>
  <si>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</si>
  <si>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</si>
  <si>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</si>
  <si>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</si>
  <si>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</si>
  <si>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</si>
  <si>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</si>
  <si>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</si>
  <si>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</si>
  <si>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</si>
  <si>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</si>
  <si>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</si>
  <si>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</si>
  <si>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</si>
  <si>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</si>
  <si>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</si>
  <si>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</si>
  <si>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</si>
  <si>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</si>
  <si>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</si>
  <si>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</si>
  <si>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</si>
  <si>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</si>
  <si>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</si>
  <si>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</si>
  <si>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</si>
  <si>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</si>
  <si>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</si>
  <si>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</si>
  <si>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</si>
  <si>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</si>
  <si>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</si>
  <si>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</si>
  <si>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</si>
  <si>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</si>
  <si>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</si>
  <si>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</si>
  <si>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</si>
  <si>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</si>
  <si>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</si>
  <si>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</si>
  <si>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</si>
  <si>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</si>
  <si>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</si>
  <si>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</si>
  <si>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</si>
  <si>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</si>
  <si>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</si>
  <si>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</si>
  <si>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</si>
  <si>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</si>
  <si>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</si>
  <si>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</si>
  <si>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</si>
  <si>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</si>
  <si>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</si>
  <si>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</si>
  <si>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</si>
  <si>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</si>
  <si>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</si>
  <si>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</si>
  <si>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</si>
  <si>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</si>
  <si>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</si>
  <si>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</si>
  <si>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</si>
  <si>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</si>
  <si>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</si>
  <si>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</si>
  <si>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</si>
  <si>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</si>
  <si>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</si>
  <si>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</si>
  <si>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</si>
  <si>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</si>
  <si>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</si>
  <si>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</si>
  <si>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</si>
  <si>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</si>
  <si>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</si>
  <si>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</si>
  <si>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</si>
  <si>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</si>
  <si>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</si>
  <si>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</si>
  <si>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</si>
  <si>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</si>
  <si>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</si>
  <si>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</si>
  <si>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</si>
  <si>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</si>
  <si>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</si>
  <si>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</si>
  <si>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</si>
  <si>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</si>
  <si>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</si>
  <si>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</si>
  <si>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</si>
  <si>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</si>
  <si>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</si>
  <si>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</si>
  <si>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</si>
  <si>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</si>
  <si>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</si>
  <si>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</si>
  <si>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</si>
  <si>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</si>
  <si>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</si>
  <si>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</si>
  <si>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</si>
  <si>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</si>
  <si>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</si>
  <si>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</si>
  <si>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</si>
  <si>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</si>
  <si>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</si>
  <si>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</si>
  <si>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</si>
  <si>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</si>
  <si>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</si>
  <si>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</si>
  <si>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</si>
  <si>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</si>
  <si>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</si>
  <si>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</si>
  <si>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</si>
  <si>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</si>
  <si>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</si>
  <si>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</si>
  <si>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</si>
  <si>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</si>
  <si>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</si>
  <si>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</si>
  <si>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</si>
  <si>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</si>
  <si>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</si>
  <si>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</si>
  <si>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</si>
  <si>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</si>
  <si>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</si>
  <si>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</si>
  <si>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</si>
  <si>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</si>
  <si>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</si>
  <si>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</si>
  <si>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</si>
  <si>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</si>
  <si>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</si>
  <si>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</si>
  <si>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</si>
  <si>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</si>
  <si>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</si>
  <si>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</si>
  <si>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</si>
  <si>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</si>
  <si>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</si>
  <si>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</si>
  <si>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</si>
  <si>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</si>
  <si>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</si>
  <si>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</si>
  <si>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</si>
  <si>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</si>
  <si>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</si>
  <si>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</si>
  <si>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</si>
  <si>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</si>
  <si>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</si>
  <si>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</si>
  <si>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</si>
  <si>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</si>
  <si>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</si>
  <si>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</si>
  <si>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</si>
  <si>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</si>
  <si>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</si>
  <si>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</si>
  <si>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</si>
  <si>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</si>
  <si>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</si>
  <si>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</si>
  <si>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</si>
  <si>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</si>
  <si>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</si>
  <si>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</si>
  <si>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</si>
  <si>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</si>
  <si>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</si>
  <si>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</si>
  <si>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</si>
  <si>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</si>
  <si>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</si>
  <si>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</si>
  <si>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</si>
  <si>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</si>
  <si>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</si>
  <si>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</si>
  <si>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</si>
  <si>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</si>
  <si>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</si>
  <si>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</si>
  <si>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</si>
  <si>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</si>
  <si>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</si>
  <si>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</si>
  <si>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</si>
  <si>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</si>
  <si>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</si>
  <si>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</si>
  <si>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</si>
  <si>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</si>
  <si>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</si>
  <si>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</si>
  <si>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</si>
  <si>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</si>
  <si>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</si>
  <si>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</si>
  <si>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</si>
  <si>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</si>
  <si>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</si>
  <si>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</si>
  <si>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</si>
  <si>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</si>
  <si>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</si>
  <si>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</si>
  <si>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</si>
  <si>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</si>
  <si>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</si>
  <si>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</si>
  <si>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</si>
  <si>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</si>
  <si>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</si>
  <si>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</si>
  <si>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</si>
  <si>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</si>
  <si>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</si>
  <si>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</si>
  <si>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</si>
  <si>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</si>
  <si>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</si>
  <si>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</si>
  <si>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</si>
  <si>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</si>
  <si>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</si>
  <si>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</si>
  <si>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</si>
  <si>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</si>
  <si>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</si>
  <si>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</si>
  <si>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</si>
  <si>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</si>
  <si>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</si>
  <si>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</si>
  <si>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</si>
  <si>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</si>
  <si>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</si>
  <si>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</si>
  <si>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</si>
  <si>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</si>
  <si>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</si>
  <si>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</si>
  <si>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</si>
  <si>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</si>
  <si>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</si>
  <si>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</si>
  <si>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</si>
  <si>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</si>
  <si>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</si>
  <si>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</si>
  <si>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</si>
  <si>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</si>
  <si>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</si>
  <si>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</si>
  <si>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</si>
  <si>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</si>
  <si>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</si>
  <si>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</si>
  <si>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</si>
  <si>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</si>
  <si>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</si>
  <si>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</si>
  <si>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</si>
  <si>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</si>
  <si>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</si>
  <si>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</si>
  <si>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</si>
  <si>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</si>
  <si>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</si>
  <si>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</si>
  <si>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</si>
  <si>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</si>
  <si>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</si>
  <si>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</si>
  <si>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</si>
  <si>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</si>
  <si>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</si>
  <si>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</si>
  <si>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</si>
  <si>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</si>
  <si>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</si>
  <si>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</si>
  <si>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</si>
  <si>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</si>
  <si>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</si>
  <si>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</si>
  <si>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</si>
  <si>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</si>
  <si>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</si>
  <si>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</si>
  <si>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</si>
  <si>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</si>
  <si>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</si>
  <si>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</si>
  <si>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</si>
  <si>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</si>
  <si>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</si>
  <si>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</si>
  <si>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</si>
  <si>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</si>
  <si>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</si>
  <si>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</si>
  <si>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</si>
  <si>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</si>
  <si>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</si>
  <si>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</si>
  <si>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</si>
  <si>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</si>
  <si>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</si>
  <si>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</si>
  <si>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</si>
  <si>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</si>
  <si>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</si>
  <si>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</si>
  <si>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</si>
  <si>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</si>
  <si>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</si>
  <si>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</si>
  <si>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</si>
  <si>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</si>
  <si>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</si>
  <si>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</si>
  <si>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</si>
  <si>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</si>
  <si>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</si>
  <si>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</si>
  <si>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</si>
  <si>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</si>
  <si>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</si>
  <si>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</si>
  <si>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</si>
  <si>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</si>
  <si>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</si>
  <si>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</si>
  <si>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</si>
  <si>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</si>
  <si>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</si>
  <si>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</si>
  <si>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</si>
  <si>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</si>
  <si>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</si>
  <si>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</si>
  <si>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</si>
  <si>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</si>
  <si>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</si>
  <si>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</si>
  <si>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</si>
  <si>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</si>
  <si>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</si>
  <si>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</si>
  <si>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</si>
  <si>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</si>
  <si>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</si>
  <si>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</si>
  <si>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</si>
  <si>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</si>
  <si>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</si>
  <si>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</si>
  <si>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</si>
  <si>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</si>
  <si>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</si>
  <si>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</si>
  <si>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</si>
  <si>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</si>
  <si>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</si>
  <si>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</si>
  <si>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</si>
  <si>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</si>
  <si>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</si>
  <si>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</si>
  <si>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</si>
  <si>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</si>
  <si>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</si>
  <si>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</si>
  <si>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</si>
  <si>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</si>
  <si>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</si>
  <si>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</si>
  <si>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</si>
  <si>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</si>
  <si>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</si>
  <si>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</si>
  <si>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</si>
  <si>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</si>
  <si>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</si>
  <si>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</si>
  <si>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</si>
  <si>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</si>
  <si>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</si>
  <si>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</si>
  <si>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</si>
  <si>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</si>
  <si>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</si>
  <si>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</si>
  <si>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</si>
  <si>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</si>
  <si>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</si>
  <si>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</si>
  <si>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</si>
  <si>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</si>
  <si>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</si>
  <si>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</si>
  <si>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</si>
  <si>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</si>
  <si>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</si>
  <si>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</si>
  <si>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</si>
  <si>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</si>
  <si>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</si>
  <si>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</si>
  <si>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</si>
  <si>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</si>
  <si>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</si>
  <si>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</si>
  <si>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</si>
  <si>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</si>
  <si>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</si>
  <si>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</si>
  <si>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</si>
  <si>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</si>
  <si>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</si>
  <si>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</si>
  <si>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</si>
  <si>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</si>
  <si>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</si>
  <si>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</si>
  <si>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</si>
  <si>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</si>
  <si>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</si>
  <si>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</si>
  <si>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</si>
  <si>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</si>
  <si>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</si>
  <si>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</si>
  <si>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</si>
  <si>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</si>
  <si>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</si>
  <si>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</si>
  <si>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</si>
  <si>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</si>
  <si>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</si>
  <si>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</si>
  <si>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</si>
  <si>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</si>
  <si>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</si>
  <si>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</si>
  <si>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</si>
  <si>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</si>
  <si>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</si>
  <si>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</si>
  <si>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</si>
  <si>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</si>
  <si>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</si>
  <si>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</si>
  <si>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</si>
  <si>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</si>
  <si>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</si>
  <si>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</si>
  <si>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</si>
  <si>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</si>
  <si>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</si>
  <si>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</si>
  <si>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</si>
  <si>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</si>
  <si>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</si>
  <si>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</si>
  <si>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</si>
  <si>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</si>
  <si>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</si>
  <si>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</si>
  <si>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</si>
  <si>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</si>
  <si>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</si>
  <si>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</si>
  <si>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</si>
  <si>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</si>
  <si>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</si>
  <si>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</si>
  <si>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</si>
  <si>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</si>
  <si>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</si>
  <si>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</si>
  <si>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</si>
  <si>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</si>
  <si>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</si>
  <si>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</si>
  <si>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</si>
  <si>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</si>
  <si>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</si>
  <si>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</si>
  <si>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</si>
  <si>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</si>
  <si>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</si>
  <si>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</si>
  <si>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</si>
  <si>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</si>
  <si>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</si>
  <si>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</si>
  <si>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</si>
  <si>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</si>
  <si>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</si>
  <si>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</si>
  <si>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</si>
  <si>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</si>
  <si>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</si>
  <si>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</si>
  <si>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</si>
  <si>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</si>
  <si>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</si>
  <si>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</si>
  <si>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</si>
  <si>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</si>
  <si>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</si>
  <si>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</si>
  <si>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</si>
  <si>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</si>
  <si>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</si>
  <si>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</si>
  <si>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</si>
  <si>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</si>
  <si>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</si>
  <si>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</si>
  <si>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</si>
  <si>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</si>
  <si>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</si>
  <si>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</si>
  <si>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</si>
  <si>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</si>
  <si>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</si>
  <si>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</si>
  <si>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</si>
  <si>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</si>
  <si>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</si>
  <si>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</si>
  <si>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</si>
  <si>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</si>
  <si>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</si>
  <si>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</si>
  <si>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</si>
  <si>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</si>
  <si>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</si>
  <si>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</si>
  <si>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</si>
  <si>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</si>
  <si>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</si>
  <si>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</si>
  <si>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</si>
  <si>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</si>
  <si>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</si>
  <si>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</si>
  <si>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</si>
  <si>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</si>
  <si>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</si>
  <si>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</si>
  <si>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</si>
  <si>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</si>
  <si>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</si>
  <si>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</si>
  <si>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</si>
  <si>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</si>
  <si>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</si>
  <si>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</si>
  <si>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</si>
  <si>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</si>
  <si>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</si>
  <si>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</si>
  <si>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</si>
  <si>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</si>
  <si>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</si>
  <si>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</si>
  <si>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</si>
  <si>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</si>
  <si>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</si>
  <si>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</si>
  <si>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</si>
  <si>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</si>
  <si>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</si>
  <si>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</si>
  <si>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</si>
  <si>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</si>
  <si>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</si>
  <si>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</si>
  <si>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</si>
  <si>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</si>
  <si>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</si>
  <si>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</si>
  <si>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</si>
  <si>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</si>
  <si>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</si>
  <si>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</si>
  <si>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</si>
  <si>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</si>
  <si>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</si>
  <si>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</si>
  <si>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</si>
  <si>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</si>
  <si>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</si>
  <si>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</si>
  <si>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</si>
  <si>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</si>
  <si>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</si>
  <si>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</si>
  <si>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</si>
  <si>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</si>
  <si>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</si>
  <si>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</si>
  <si>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</si>
  <si>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</si>
  <si>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</si>
  <si>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</si>
  <si>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</si>
  <si>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</si>
  <si>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</si>
  <si>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</si>
  <si>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</si>
  <si>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</si>
  <si>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</si>
  <si>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</si>
  <si>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</si>
  <si>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</si>
  <si>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</si>
  <si>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</si>
  <si>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</si>
  <si>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</si>
  <si>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</si>
  <si>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</si>
  <si>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</si>
  <si>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</si>
  <si>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</si>
  <si>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</si>
  <si>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</si>
  <si>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</si>
  <si>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</si>
  <si>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</si>
  <si>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</si>
  <si>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</si>
  <si>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</si>
  <si>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</si>
  <si>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</si>
  <si>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</si>
  <si>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</si>
  <si>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</si>
  <si>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</si>
  <si>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</si>
  <si>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</si>
  <si>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</si>
  <si>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</si>
  <si>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</si>
  <si>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</si>
  <si>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</si>
  <si>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</si>
  <si>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</si>
  <si>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</si>
  <si>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</si>
  <si>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</si>
  <si>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</si>
  <si>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</si>
  <si>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</si>
  <si>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</si>
  <si>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</si>
  <si>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</si>
  <si>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</si>
  <si>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</si>
  <si>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</si>
  <si>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</si>
  <si>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</si>
  <si>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</si>
  <si>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</si>
  <si>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</si>
  <si>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</si>
  <si>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</si>
  <si>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</si>
  <si>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</si>
  <si>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</si>
  <si>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</si>
  <si>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</si>
  <si>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</si>
  <si>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</si>
  <si>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</si>
  <si>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</si>
  <si>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</si>
  <si>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</si>
  <si>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</si>
  <si>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</si>
  <si>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</si>
  <si>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</si>
  <si>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</si>
  <si>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</si>
  <si>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</si>
  <si>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</si>
  <si>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</si>
  <si>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</si>
  <si>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</si>
  <si>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</si>
  <si>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</si>
  <si>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</si>
  <si>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</si>
  <si>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</si>
  <si>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</si>
  <si>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</si>
  <si>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</si>
  <si>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</si>
  <si>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</si>
  <si>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</si>
  <si>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</si>
  <si>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</si>
  <si>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</si>
  <si>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</si>
  <si>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</si>
  <si>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</si>
  <si>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</si>
  <si>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</si>
  <si>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</si>
  <si>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</si>
  <si>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</si>
  <si>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</si>
  <si>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</si>
  <si>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</si>
  <si>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</si>
  <si>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</si>
  <si>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</si>
  <si>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</si>
  <si>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</si>
  <si>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</si>
  <si>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</si>
  <si>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</si>
  <si>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</si>
  <si>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</si>
  <si>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</si>
  <si>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</si>
  <si>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</si>
  <si>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</si>
  <si>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</si>
  <si>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</si>
  <si>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</si>
  <si>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</si>
  <si>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</si>
  <si>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</si>
  <si>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</si>
  <si>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</si>
  <si>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</si>
  <si>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</si>
  <si>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</si>
  <si>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</si>
  <si>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</si>
  <si>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</si>
  <si>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</si>
  <si>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</si>
  <si>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</si>
  <si>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</si>
  <si>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</si>
  <si>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</si>
  <si>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</si>
  <si>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</si>
  <si>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</si>
  <si>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</si>
  <si>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</si>
  <si>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</si>
  <si>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</si>
  <si>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</si>
  <si>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</si>
  <si>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</si>
  <si>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</si>
  <si>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</si>
  <si>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</si>
  <si>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</si>
  <si>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</si>
  <si>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</si>
  <si>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</si>
  <si>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</si>
  <si>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</si>
  <si>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</si>
  <si>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</si>
  <si>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</si>
  <si>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</si>
  <si>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</si>
  <si>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</si>
  <si>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</si>
  <si>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</si>
  <si>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</si>
  <si>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</si>
  <si>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</si>
  <si>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</si>
  <si>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</si>
  <si>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</si>
  <si>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</si>
  <si>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</si>
  <si>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</si>
  <si>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</si>
  <si>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</si>
  <si>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</si>
  <si>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</si>
  <si>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</si>
  <si>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</si>
  <si>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</si>
  <si>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</si>
  <si>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</si>
  <si>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</si>
  <si>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</si>
  <si>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</si>
  <si>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</si>
  <si>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</si>
  <si>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</si>
  <si>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</si>
  <si>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</si>
  <si>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</si>
  <si>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</si>
  <si>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</si>
  <si>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</si>
  <si>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</si>
  <si>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</si>
  <si>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</si>
  <si>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</si>
  <si>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</si>
  <si>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</si>
  <si>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</si>
  <si>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</si>
  <si>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</si>
  <si>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</si>
  <si>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</si>
  <si>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</si>
  <si>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</si>
  <si>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</si>
  <si>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</si>
  <si>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</si>
  <si>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</si>
  <si>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</si>
  <si>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</si>
  <si>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</si>
  <si>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</si>
  <si>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</si>
  <si>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</si>
  <si>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</si>
  <si>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</si>
  <si>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</si>
  <si>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</si>
  <si>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</si>
  <si>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</si>
  <si>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</si>
  <si>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</si>
  <si>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</si>
  <si>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</si>
  <si>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</si>
  <si>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</si>
  <si>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</si>
  <si>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</si>
  <si>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</si>
  <si>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</si>
  <si>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</si>
  <si>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</si>
  <si>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</si>
  <si>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</si>
  <si>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</si>
  <si>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</si>
  <si>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</si>
  <si>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</si>
  <si>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</si>
  <si>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</si>
  <si>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</si>
  <si>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</si>
  <si>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</si>
  <si>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</si>
  <si>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</si>
  <si>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</si>
  <si>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</si>
  <si>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</si>
  <si>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</si>
  <si>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</si>
  <si>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</si>
  <si>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</si>
  <si>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</si>
  <si>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</si>
  <si>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</si>
  <si>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</si>
  <si>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</si>
  <si>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</si>
  <si>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</si>
  <si>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</si>
  <si>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</si>
  <si>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</si>
  <si>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</si>
  <si>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</si>
  <si>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</si>
  <si>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</si>
  <si>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</si>
  <si>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</si>
  <si>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</si>
  <si>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</si>
  <si>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</si>
  <si>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</si>
  <si>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</si>
  <si>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</si>
  <si>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</si>
  <si>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</si>
  <si>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</si>
  <si>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</si>
  <si>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</si>
  <si>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</si>
  <si>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</si>
  <si>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</si>
  <si>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</si>
  <si>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</si>
  <si>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</si>
  <si>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</si>
  <si>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</si>
  <si>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</si>
  <si>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</si>
  <si>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</si>
  <si>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</si>
  <si>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</si>
  <si>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</si>
  <si>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</si>
  <si>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</si>
  <si>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</si>
  <si>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</si>
  <si>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</si>
  <si>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</si>
  <si>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</si>
  <si>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</si>
  <si>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</si>
  <si>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</si>
  <si>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</si>
  <si>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</si>
  <si>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</si>
  <si>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</si>
  <si>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</si>
  <si>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</si>
  <si>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</si>
  <si>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</si>
  <si>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</si>
  <si>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</si>
  <si>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</si>
  <si>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</si>
  <si>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</si>
  <si>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</si>
  <si>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</si>
  <si>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</si>
  <si>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</si>
  <si>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</si>
  <si>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</si>
  <si>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</si>
  <si>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</si>
  <si>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</si>
  <si>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</si>
  <si>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</si>
  <si>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</si>
  <si>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</si>
  <si>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</si>
  <si>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</si>
  <si>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</si>
  <si>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</si>
  <si>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</si>
  <si>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</si>
  <si>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</si>
  <si>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</si>
  <si>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</si>
  <si>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</si>
  <si>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</si>
  <si>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</si>
  <si>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</si>
  <si>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</si>
  <si>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</si>
  <si>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</si>
  <si>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</si>
  <si>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</si>
  <si>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</si>
  <si>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</si>
  <si>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</si>
  <si>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</si>
  <si>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</si>
  <si>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</si>
  <si>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</si>
  <si>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</si>
  <si>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</si>
  <si>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</si>
  <si>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</si>
  <si>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</si>
  <si>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</si>
  <si>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</si>
  <si>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</si>
  <si>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</si>
  <si>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</si>
  <si>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</si>
  <si>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</si>
  <si>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</si>
  <si>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</si>
  <si>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</si>
  <si>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</si>
  <si>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</si>
  <si>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</si>
  <si>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</si>
  <si>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</si>
  <si>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</si>
  <si>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</si>
  <si>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</si>
  <si>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</si>
  <si>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</si>
  <si>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</si>
  <si>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</si>
  <si>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</si>
  <si>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</si>
  <si>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</si>
  <si>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</si>
  <si>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</si>
  <si>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</si>
  <si>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</si>
  <si>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</si>
  <si>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</si>
  <si>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</si>
  <si>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</si>
  <si>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</si>
  <si>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</si>
  <si>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</si>
  <si>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</si>
  <si>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</si>
  <si>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</si>
  <si>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</si>
  <si>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</si>
  <si>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</si>
  <si>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</si>
  <si>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</si>
  <si>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</si>
  <si>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</si>
  <si>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</si>
  <si>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</si>
  <si>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</si>
  <si>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</si>
  <si>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</si>
  <si>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</si>
  <si>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</si>
  <si>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</si>
  <si>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</si>
  <si>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</si>
  <si>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</si>
  <si>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</si>
  <si>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</si>
  <si>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</si>
  <si>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</si>
  <si>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</si>
  <si>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</si>
  <si>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</si>
  <si>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</si>
  <si>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</si>
  <si>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</si>
  <si>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</si>
  <si>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</si>
  <si>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</si>
  <si>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</si>
  <si>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</si>
  <si>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</si>
  <si>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</si>
  <si>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</si>
  <si>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</si>
  <si>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</si>
  <si>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</si>
  <si>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</si>
  <si>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</si>
  <si>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</si>
  <si>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</si>
  <si>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</si>
  <si>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</si>
  <si>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</si>
  <si>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</si>
  <si>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</si>
  <si>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</si>
  <si>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</si>
  <si>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</si>
  <si>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</si>
  <si>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</si>
  <si>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</si>
  <si>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</si>
  <si>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</si>
  <si>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</si>
  <si>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</si>
  <si>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</si>
  <si>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</si>
  <si>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</si>
  <si>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</si>
  <si>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</si>
  <si>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</si>
  <si>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</si>
  <si>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</si>
  <si>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</si>
  <si>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</si>
  <si>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</si>
  <si>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</si>
  <si>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</si>
  <si>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</si>
  <si>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</si>
  <si>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</si>
  <si>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</si>
  <si>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</si>
  <si>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</si>
  <si>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</si>
  <si>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</si>
  <si>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</si>
  <si>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</si>
  <si>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</si>
  <si>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</si>
  <si>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</si>
  <si>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</si>
  <si>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</si>
  <si>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</si>
  <si>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</si>
  <si>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</si>
  <si>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</si>
  <si>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</si>
  <si>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</si>
  <si>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</si>
  <si>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</si>
  <si>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</si>
  <si>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</si>
  <si>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</si>
  <si>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</si>
  <si>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</si>
  <si>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</si>
  <si>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</si>
  <si>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</si>
  <si>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</si>
  <si>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</si>
  <si>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</si>
  <si>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</si>
  <si>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</si>
  <si>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</si>
  <si>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</si>
  <si>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</si>
  <si>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</si>
  <si>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</si>
  <si>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</si>
  <si>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</si>
  <si>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</si>
  <si>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</si>
  <si>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</si>
  <si>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</si>
  <si>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</si>
  <si>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</si>
  <si>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</si>
  <si>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</si>
  <si>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</si>
  <si>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</si>
  <si>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</si>
  <si>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</si>
  <si>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</si>
  <si>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</si>
  <si>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</si>
  <si>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</si>
  <si>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</si>
  <si>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</si>
  <si>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</si>
  <si>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</si>
  <si>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</si>
  <si>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</si>
  <si>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</si>
  <si>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</si>
  <si>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</si>
  <si>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</si>
  <si>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</si>
  <si>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</si>
  <si>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</si>
  <si>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</si>
  <si>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</si>
  <si>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</si>
  <si>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</si>
  <si>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</si>
  <si>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</si>
  <si>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</si>
  <si>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</si>
  <si>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</si>
  <si>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</si>
  <si>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</si>
  <si>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</si>
  <si>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</si>
  <si>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</si>
  <si>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</si>
  <si>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</si>
  <si>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</si>
  <si>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</si>
  <si>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</si>
  <si>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</si>
  <si>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</si>
  <si>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</si>
  <si>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</si>
  <si>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</si>
  <si>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</si>
  <si>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</si>
  <si>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</si>
  <si>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</si>
  <si>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</si>
  <si>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</si>
  <si>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</si>
  <si>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</si>
  <si>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</si>
  <si>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</si>
  <si>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</si>
  <si>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</si>
  <si>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</si>
  <si>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</si>
  <si>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</si>
  <si>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</si>
  <si>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</si>
  <si>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</si>
  <si>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</si>
  <si>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</si>
  <si>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</si>
  <si>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</si>
  <si>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</si>
  <si>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</si>
  <si>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</si>
  <si>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</si>
  <si>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</si>
  <si>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</si>
  <si>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</si>
  <si>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</si>
  <si>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</si>
  <si>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</si>
  <si>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</si>
  <si>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</si>
  <si>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</si>
  <si>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</si>
  <si>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</si>
  <si>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</si>
  <si>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</si>
  <si>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</si>
  <si>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</si>
  <si>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</si>
  <si>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</si>
  <si>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</si>
  <si>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</si>
  <si>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</si>
  <si>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</si>
  <si>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</si>
  <si>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</si>
  <si>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</si>
  <si>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</si>
  <si>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</si>
  <si>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</si>
  <si>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</si>
  <si>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</si>
  <si>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</si>
  <si>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</si>
  <si>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</si>
  <si>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</si>
  <si>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</si>
  <si>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</si>
  <si>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</si>
  <si>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</si>
  <si>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</si>
  <si>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</si>
  <si>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</si>
  <si>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</si>
  <si>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</si>
  <si>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</si>
  <si>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</si>
  <si>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</si>
  <si>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</si>
  <si>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</si>
  <si>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</si>
  <si>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</si>
  <si>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</si>
  <si>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</si>
  <si>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</si>
  <si>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</si>
  <si>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</si>
  <si>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</si>
  <si>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</si>
  <si>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</si>
  <si>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</si>
  <si>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</si>
  <si>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</si>
  <si>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</si>
  <si>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</si>
  <si>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</si>
  <si>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</si>
  <si>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</si>
  <si>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</si>
  <si>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</si>
  <si>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</si>
  <si>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</si>
  <si>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</si>
  <si>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</si>
  <si>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</si>
  <si>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</si>
  <si>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</si>
  <si>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</si>
  <si>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</si>
  <si>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</si>
  <si>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</si>
  <si>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</si>
  <si>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</si>
  <si>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</si>
  <si>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</si>
  <si>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</si>
  <si>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</si>
  <si>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</si>
  <si>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</si>
  <si>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</si>
  <si>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</si>
  <si>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</si>
  <si>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</si>
  <si>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</si>
  <si>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</si>
  <si>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</si>
  <si>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</si>
  <si>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</si>
  <si>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</si>
  <si>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</si>
  <si>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</si>
  <si>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</si>
  <si>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</si>
  <si>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</si>
  <si>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</si>
  <si>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</si>
  <si>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</si>
  <si>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</si>
  <si>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</si>
  <si>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</si>
  <si>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</si>
  <si>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</si>
  <si>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</si>
  <si>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</si>
  <si>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</si>
  <si>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</si>
  <si>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</si>
  <si>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</si>
  <si>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</si>
  <si>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</si>
  <si>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</si>
  <si>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</si>
  <si>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</si>
  <si>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</si>
  <si>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</si>
  <si>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</si>
  <si>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</si>
  <si>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</si>
  <si>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</si>
  <si>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</si>
  <si>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</si>
  <si>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</si>
  <si>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</si>
  <si>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</si>
  <si>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</si>
  <si>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</si>
  <si>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</si>
  <si>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</si>
  <si>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</si>
  <si>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</si>
  <si>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</si>
  <si>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</si>
  <si>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</si>
  <si>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</si>
  <si>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</si>
  <si>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</si>
  <si>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</si>
  <si>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</si>
  <si>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</si>
  <si>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</si>
  <si>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</si>
  <si>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</si>
  <si>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</si>
  <si>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</si>
  <si>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</si>
  <si>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</si>
  <si>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</si>
  <si>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</si>
  <si>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</si>
  <si>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</si>
  <si>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</si>
  <si>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</si>
  <si>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</si>
  <si>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</si>
  <si>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</si>
  <si>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</si>
  <si>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</si>
  <si>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</si>
  <si>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</si>
  <si>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</si>
  <si>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</si>
  <si>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</si>
  <si>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</si>
  <si>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</si>
  <si>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</si>
  <si>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</si>
  <si>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</si>
  <si>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</si>
  <si>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</si>
  <si>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</si>
  <si>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</si>
  <si>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</si>
  <si>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</si>
  <si>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</si>
  <si>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</si>
  <si>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</si>
  <si>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</si>
  <si>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</si>
  <si>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</si>
  <si>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</si>
  <si>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</si>
  <si>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</si>
  <si>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</si>
  <si>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</si>
  <si>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</si>
  <si>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</si>
  <si>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</si>
  <si>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</si>
  <si>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</si>
  <si>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</si>
  <si>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</si>
  <si>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</si>
  <si>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</si>
  <si>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</si>
  <si>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</si>
  <si>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</si>
  <si>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</si>
  <si>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</si>
  <si>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</si>
  <si>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</si>
  <si>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</si>
  <si>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</si>
  <si>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</si>
  <si>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</si>
  <si>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</si>
  <si>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</si>
  <si>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</si>
  <si>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</si>
  <si>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</si>
  <si>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</si>
  <si>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</si>
  <si>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</si>
  <si>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</si>
  <si>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</si>
  <si>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</si>
  <si>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</si>
  <si>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</si>
  <si>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</si>
  <si>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</si>
  <si>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</si>
  <si>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</si>
  <si>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</si>
  <si>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</si>
  <si>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</si>
  <si>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</si>
  <si>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</si>
  <si>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</si>
  <si>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</si>
  <si>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</si>
  <si>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</si>
  <si>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</si>
  <si>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</si>
  <si>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</si>
  <si>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</si>
  <si>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</si>
  <si>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</si>
  <si>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</si>
  <si>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</si>
  <si>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</si>
  <si>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</si>
  <si>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</si>
  <si>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</si>
  <si>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</si>
  <si>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</si>
  <si>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</si>
  <si>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</si>
  <si>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</si>
  <si>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</si>
  <si>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</si>
  <si>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</si>
  <si>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</si>
  <si>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</si>
  <si>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</si>
  <si>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</si>
  <si>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</si>
  <si>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</si>
  <si>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</si>
  <si>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</si>
  <si>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</si>
  <si>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</si>
  <si>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</si>
  <si>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</si>
  <si>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</si>
  <si>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</si>
  <si>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</si>
  <si>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</si>
  <si>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</si>
  <si>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</si>
  <si>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</si>
  <si>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</si>
  <si>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</si>
  <si>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</si>
  <si>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</si>
  <si>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</si>
  <si>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</si>
  <si>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</si>
  <si>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</si>
  <si>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</si>
  <si>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</si>
  <si>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</si>
  <si>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</si>
  <si>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</si>
  <si>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</si>
  <si>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</si>
  <si>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</si>
  <si>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</si>
  <si>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</si>
  <si>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</si>
  <si>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</si>
  <si>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</si>
  <si>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</si>
  <si>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</si>
  <si>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</si>
  <si>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</si>
  <si>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</si>
  <si>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</si>
  <si>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</si>
  <si>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</si>
  <si>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</si>
  <si>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</si>
  <si>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</si>
  <si>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</si>
  <si>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</si>
  <si>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</si>
  <si>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</si>
  <si>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</si>
  <si>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</si>
  <si>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</si>
  <si>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</si>
  <si>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</si>
  <si>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</si>
  <si>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</si>
  <si>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</si>
  <si>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</si>
  <si>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</si>
  <si>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</si>
  <si>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</si>
  <si>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</si>
  <si>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</si>
  <si>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</si>
  <si>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</si>
  <si>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</si>
  <si>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</si>
  <si>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</si>
  <si>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</si>
  <si>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</si>
  <si>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</si>
  <si>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</si>
  <si>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</si>
  <si>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</si>
  <si>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</si>
  <si>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</si>
  <si>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</si>
  <si>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</si>
  <si>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</si>
  <si>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</si>
  <si>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</si>
  <si>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</si>
  <si>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</si>
  <si>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</si>
  <si>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</si>
  <si>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</si>
  <si>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</si>
  <si>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</si>
  <si>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</si>
  <si>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</si>
  <si>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</si>
  <si>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</si>
  <si>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</si>
  <si>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</si>
  <si>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</si>
  <si>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</si>
  <si>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</si>
  <si>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</si>
  <si>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</si>
  <si>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</si>
  <si>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</si>
  <si>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</si>
  <si>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</si>
  <si>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</si>
  <si>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</si>
  <si>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</si>
  <si>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</si>
  <si>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</si>
  <si>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</si>
  <si>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</si>
  <si>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</si>
  <si>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</si>
  <si>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</si>
  <si>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</si>
  <si>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</si>
  <si>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</si>
  <si>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</si>
  <si>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</si>
  <si>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</si>
  <si>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</si>
  <si>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</si>
  <si>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</si>
  <si>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</si>
  <si>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</si>
  <si>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</si>
  <si>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</si>
  <si>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</si>
  <si>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</si>
  <si>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</si>
  <si>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</si>
  <si>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</si>
  <si>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</si>
  <si>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</si>
  <si>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</si>
  <si>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</si>
  <si>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</si>
  <si>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</si>
  <si>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</si>
  <si>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</si>
  <si>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</si>
  <si>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</si>
  <si>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</si>
  <si>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</si>
  <si>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</si>
  <si>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</si>
  <si>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</si>
  <si>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</si>
  <si>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</si>
  <si>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</si>
  <si>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</si>
  <si>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</si>
  <si>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</si>
  <si>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</si>
  <si>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</si>
  <si>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</si>
  <si>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</si>
  <si>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</si>
  <si>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</si>
  <si>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</si>
  <si>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</si>
  <si>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</si>
  <si>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</si>
  <si>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</si>
  <si>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</si>
  <si>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</si>
  <si>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</si>
  <si>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</si>
  <si>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</si>
  <si>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</si>
  <si>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</si>
  <si>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</si>
  <si>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</si>
  <si>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</si>
  <si>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</si>
  <si>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</si>
  <si>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</si>
  <si>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</si>
  <si>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</si>
  <si>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</si>
  <si>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</si>
  <si>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</si>
  <si>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</si>
  <si>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</si>
  <si>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</si>
  <si>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</si>
  <si>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</si>
  <si>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</si>
  <si>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</si>
  <si>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</si>
  <si>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</si>
  <si>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</si>
  <si>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</si>
  <si>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</si>
  <si>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</si>
  <si>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</si>
  <si>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</si>
  <si>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</si>
  <si>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</si>
  <si>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</si>
  <si>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</si>
  <si>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</si>
  <si>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</si>
  <si>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</si>
  <si>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</si>
  <si>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</si>
  <si>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</si>
  <si>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</si>
  <si>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</si>
  <si>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</si>
  <si>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</si>
  <si>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</si>
  <si>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</si>
  <si>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</si>
  <si>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</si>
  <si>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</si>
  <si>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</si>
  <si>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</si>
  <si>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</si>
  <si>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</si>
  <si>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</si>
  <si>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</si>
  <si>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</si>
  <si>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</si>
  <si>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</si>
  <si>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</si>
  <si>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</si>
  <si>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</si>
  <si>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</si>
  <si>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</si>
  <si>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</si>
  <si>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</si>
  <si>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</si>
  <si>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</si>
  <si>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</si>
  <si>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</si>
  <si>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</si>
  <si>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</si>
  <si>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</si>
  <si>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</si>
  <si>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</si>
  <si>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</si>
  <si>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</si>
  <si>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</si>
  <si>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</si>
  <si>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</si>
  <si>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</si>
  <si>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</si>
  <si>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</si>
  <si>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</si>
  <si>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</si>
  <si>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</si>
  <si>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</si>
  <si>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</si>
  <si>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</si>
  <si>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</si>
  <si>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</si>
  <si>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</si>
  <si>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</si>
  <si>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</si>
  <si>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</si>
  <si>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</si>
  <si>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</si>
  <si>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</si>
  <si>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</si>
  <si>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</si>
  <si>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</si>
  <si>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</si>
  <si>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</si>
  <si>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</si>
  <si>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</si>
  <si>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</si>
  <si>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</si>
  <si>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</si>
  <si>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</si>
  <si>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</si>
  <si>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</si>
  <si>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</si>
  <si>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</si>
  <si>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</si>
  <si>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</si>
  <si>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</si>
  <si>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</si>
  <si>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</si>
  <si>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</si>
  <si>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</si>
  <si>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</si>
  <si>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</si>
  <si>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</si>
  <si>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</si>
  <si>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</si>
  <si>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</si>
  <si>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</si>
  <si>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</si>
  <si>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</si>
  <si>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</si>
  <si>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</si>
  <si>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</si>
  <si>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</si>
  <si>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</si>
  <si>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</si>
  <si>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</si>
  <si>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</si>
  <si>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</si>
  <si>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</si>
  <si>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</si>
  <si>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</si>
  <si>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</si>
  <si>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</si>
  <si>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</si>
  <si>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</si>
  <si>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</si>
  <si>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</si>
  <si>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</si>
  <si>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</si>
  <si>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</si>
  <si>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</si>
  <si>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</si>
  <si>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</si>
  <si>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</si>
  <si>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</si>
  <si>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</si>
  <si>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</si>
  <si>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</si>
  <si>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</si>
  <si>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</si>
  <si>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</si>
  <si>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</si>
  <si>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</si>
  <si>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</si>
  <si>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</si>
  <si>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</si>
  <si>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</si>
  <si>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</si>
  <si>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</si>
  <si>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</si>
  <si>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</si>
  <si>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</si>
  <si>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</si>
  <si>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</si>
  <si>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</si>
  <si>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</si>
  <si>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</si>
  <si>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</si>
  <si>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</si>
  <si>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</si>
  <si>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</si>
  <si>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</si>
  <si>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</si>
  <si>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</si>
  <si>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</si>
  <si>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</si>
  <si>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</si>
  <si>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</si>
  <si>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</si>
  <si>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</si>
  <si>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</si>
  <si>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</si>
  <si>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</si>
  <si>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</si>
  <si>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</si>
  <si>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</si>
  <si>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</si>
  <si>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</si>
  <si>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</si>
  <si>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</si>
  <si>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</si>
  <si>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</si>
  <si>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</si>
  <si>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</si>
  <si>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</si>
  <si>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</si>
  <si>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</si>
  <si>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</si>
  <si>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</si>
  <si>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</si>
  <si>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</si>
  <si>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</si>
  <si>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</si>
  <si>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</si>
  <si>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</si>
  <si>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</si>
  <si>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</si>
  <si>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</si>
  <si>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</si>
  <si>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</si>
  <si>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</si>
  <si>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</si>
  <si>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</si>
  <si>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</si>
  <si>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</si>
  <si>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</si>
  <si>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</si>
  <si>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</si>
  <si>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</si>
  <si>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</si>
  <si>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</si>
  <si>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</si>
  <si>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</si>
  <si>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</si>
  <si>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</si>
  <si>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</si>
  <si>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</si>
  <si>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</si>
  <si>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</si>
  <si>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</si>
  <si>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</si>
  <si>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</si>
  <si>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</si>
  <si>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</si>
  <si>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</si>
  <si>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</si>
  <si>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</si>
  <si>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</si>
  <si>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</si>
  <si>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</si>
  <si>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</si>
  <si>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</si>
  <si>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</si>
  <si>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</si>
  <si>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</si>
  <si>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</si>
  <si>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</si>
  <si>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</si>
  <si>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</si>
  <si>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</si>
  <si>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</si>
  <si>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</si>
  <si>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</si>
  <si>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</si>
  <si>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</si>
  <si>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</si>
  <si>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</si>
  <si>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</si>
  <si>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</si>
  <si>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</si>
  <si>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</si>
  <si>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</si>
  <si>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</si>
  <si>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</si>
  <si>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</si>
  <si>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</si>
  <si>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</si>
  <si>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</si>
  <si>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</si>
  <si>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</si>
  <si>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</si>
  <si>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</si>
  <si>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</si>
  <si>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</si>
  <si>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</si>
  <si>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</si>
  <si>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</si>
  <si>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</si>
  <si>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</si>
  <si>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</si>
  <si>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</si>
  <si>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</si>
  <si>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</si>
  <si>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</si>
  <si>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</si>
  <si>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</si>
  <si>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</si>
  <si>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</si>
  <si>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</si>
  <si>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</si>
  <si>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</si>
  <si>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</si>
  <si>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</si>
  <si>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</si>
  <si>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</si>
  <si>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</si>
  <si>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</si>
  <si>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</si>
  <si>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</si>
  <si>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</si>
  <si>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</si>
  <si>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</si>
  <si>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</si>
  <si>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</si>
  <si>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</si>
  <si>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</si>
  <si>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</si>
  <si>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</si>
  <si>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</si>
  <si>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</si>
  <si>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</si>
  <si>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</si>
  <si>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</si>
  <si>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</si>
  <si>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</si>
  <si>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</si>
  <si>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</si>
  <si>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</si>
  <si>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</si>
  <si>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</si>
  <si>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</si>
  <si>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</si>
  <si>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</si>
  <si>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</si>
  <si>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</si>
  <si>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</si>
  <si>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</si>
  <si>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</si>
  <si>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</si>
  <si>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</si>
  <si>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</si>
  <si>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</si>
  <si>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</si>
  <si>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</si>
  <si>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</si>
  <si>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</si>
  <si>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</si>
  <si>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</si>
  <si>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</si>
  <si>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</si>
  <si>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</si>
  <si>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</si>
  <si>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</si>
  <si>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</si>
  <si>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</si>
  <si>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</si>
  <si>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</si>
  <si>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</si>
  <si>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</si>
  <si>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</si>
  <si>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</si>
  <si>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</si>
  <si>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</si>
  <si>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</si>
  <si>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</si>
  <si>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</si>
  <si>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</si>
  <si>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</si>
  <si>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</si>
  <si>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</si>
  <si>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</si>
  <si>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</si>
  <si>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</si>
  <si>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</si>
  <si>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</si>
  <si>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</si>
  <si>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</si>
  <si>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</si>
  <si>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</si>
  <si>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</si>
  <si>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</si>
  <si>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</si>
  <si>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</si>
  <si>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</si>
  <si>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</si>
  <si>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</si>
  <si>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</si>
  <si>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</si>
  <si>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</si>
  <si>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</si>
  <si>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</si>
  <si>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</si>
  <si>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</si>
  <si>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</si>
  <si>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</si>
  <si>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</si>
  <si>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</si>
  <si>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</si>
  <si>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</si>
  <si>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</si>
  <si>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</si>
  <si>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</si>
  <si>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</si>
  <si>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</si>
  <si>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</si>
  <si>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</si>
  <si>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</si>
  <si>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</si>
  <si>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</si>
  <si>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</si>
  <si>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</si>
  <si>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</si>
  <si>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</si>
  <si>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</si>
  <si>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</si>
  <si>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</si>
  <si>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</si>
  <si>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</si>
  <si>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</si>
  <si>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</si>
  <si>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</si>
  <si>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</si>
  <si>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</si>
  <si>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</si>
  <si>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</si>
  <si>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</si>
  <si>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</si>
  <si>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</si>
  <si>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</si>
  <si>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</si>
  <si>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</si>
  <si>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</si>
  <si>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</si>
  <si>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</si>
  <si>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</si>
  <si>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</si>
  <si>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</si>
  <si>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</si>
  <si>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</si>
  <si>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</si>
  <si>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</si>
  <si>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</si>
  <si>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</si>
  <si>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</si>
  <si>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</si>
  <si>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</si>
  <si>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</si>
  <si>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</si>
  <si>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</si>
  <si>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</si>
  <si>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</si>
  <si>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</si>
  <si>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</si>
  <si>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</si>
  <si>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</si>
  <si>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</si>
  <si>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</si>
  <si>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</si>
  <si>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</si>
  <si>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</si>
  <si>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</si>
  <si>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</si>
  <si>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</si>
  <si>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</si>
  <si>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</si>
  <si>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</si>
  <si>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</si>
  <si>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</si>
  <si>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</si>
  <si>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</si>
  <si>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</si>
  <si>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</si>
  <si>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</si>
  <si>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</si>
  <si>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</si>
  <si>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</si>
  <si>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</si>
  <si>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</si>
  <si>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</si>
  <si>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</si>
  <si>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</si>
  <si>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</si>
  <si>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</si>
  <si>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</si>
  <si>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</si>
  <si>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</si>
  <si>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</si>
  <si>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</si>
  <si>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</si>
  <si>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</si>
  <si>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</si>
  <si>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</si>
  <si>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</si>
  <si>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</si>
  <si>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</si>
  <si>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</si>
  <si>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</si>
  <si>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</si>
  <si>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</si>
  <si>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</si>
  <si>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</si>
  <si>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</si>
  <si>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</si>
  <si>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</si>
  <si>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</si>
  <si>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</si>
  <si>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</si>
  <si>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</si>
  <si>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</si>
  <si>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</si>
  <si>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</si>
  <si>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</si>
  <si>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</si>
  <si>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</si>
  <si>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</si>
  <si>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</si>
  <si>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</si>
  <si>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</si>
  <si>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</si>
  <si>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</si>
  <si>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</si>
  <si>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</si>
  <si>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</si>
  <si>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</si>
  <si>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</si>
  <si>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</si>
  <si>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</si>
  <si>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</si>
  <si>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</si>
  <si>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</si>
  <si>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</si>
  <si>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</si>
  <si>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</si>
  <si>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</si>
  <si>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</si>
  <si>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</si>
  <si>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</si>
  <si>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</si>
  <si>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</si>
  <si>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</si>
  <si>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</si>
  <si>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</si>
  <si>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</si>
  <si>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</si>
  <si>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</si>
  <si>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</si>
  <si>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</si>
  <si>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</si>
  <si>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</si>
  <si>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</si>
  <si>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</si>
  <si>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</si>
  <si>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</si>
  <si>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</si>
  <si>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</si>
  <si>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</si>
  <si>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</si>
  <si>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</si>
  <si>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</si>
  <si>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</si>
  <si>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</si>
  <si>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</si>
  <si>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</si>
  <si>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</si>
  <si>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</si>
  <si>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</si>
  <si>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</si>
  <si>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</si>
  <si>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</si>
  <si>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</si>
  <si>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</si>
  <si>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</si>
  <si>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</si>
  <si>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</si>
  <si>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</si>
  <si>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</si>
  <si>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</si>
  <si>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</si>
  <si>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</si>
  <si>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</si>
  <si>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</si>
  <si>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</si>
  <si>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</si>
  <si>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</si>
  <si>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</si>
  <si>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</si>
  <si>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</si>
  <si>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</si>
  <si>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</si>
  <si>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</si>
  <si>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</si>
  <si>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</si>
  <si>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</si>
  <si>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</si>
  <si>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</si>
  <si>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</si>
  <si>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</si>
  <si>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</si>
  <si>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</si>
  <si>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</si>
  <si>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</si>
  <si>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</si>
  <si>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</si>
  <si>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</si>
  <si>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</si>
  <si>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</si>
  <si>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</si>
  <si>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</si>
  <si>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</si>
  <si>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</si>
  <si>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</si>
  <si>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</si>
  <si>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</si>
  <si>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</si>
  <si>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</si>
  <si>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</si>
  <si>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</si>
  <si>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</si>
  <si>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</si>
  <si>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</si>
  <si>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</si>
  <si>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</si>
  <si>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</si>
  <si>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</si>
  <si>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</si>
  <si>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</si>
  <si>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</si>
  <si>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</si>
  <si>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</si>
  <si>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</si>
  <si>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</si>
  <si>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</si>
  <si>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</si>
  <si>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</si>
  <si>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</si>
  <si>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</si>
  <si>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</si>
  <si>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</si>
  <si>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</si>
  <si>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</si>
  <si>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</si>
  <si>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</si>
  <si>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</si>
  <si>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</si>
  <si>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</si>
  <si>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</si>
  <si>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</si>
  <si>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</si>
  <si>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</si>
  <si>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</si>
  <si>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</si>
  <si>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</si>
  <si>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</si>
  <si>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</si>
  <si>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</si>
  <si>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</si>
  <si>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</si>
  <si>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</si>
  <si>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</si>
  <si>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</si>
  <si>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</si>
  <si>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</si>
  <si>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</si>
  <si>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</si>
  <si>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</si>
  <si>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</si>
  <si>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</si>
  <si>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</si>
  <si>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</si>
  <si>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</si>
  <si>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</si>
  <si>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</si>
  <si>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</si>
  <si>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</si>
  <si>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</si>
  <si>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</si>
  <si>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</si>
  <si>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</si>
  <si>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</si>
  <si>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</si>
  <si>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</si>
  <si>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</si>
  <si>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</si>
  <si>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</si>
  <si>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</si>
  <si>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</si>
  <si>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</si>
  <si>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</si>
  <si>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</si>
  <si>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</si>
  <si>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</si>
  <si>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</si>
  <si>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</si>
  <si>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</si>
  <si>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</si>
  <si>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</si>
  <si>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</si>
  <si>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</si>
  <si>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</si>
  <si>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</si>
  <si>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</si>
  <si>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</si>
  <si>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</si>
  <si>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</si>
  <si>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</si>
  <si>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</si>
  <si>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</si>
  <si>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</si>
  <si>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</si>
  <si>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</si>
  <si>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</si>
  <si>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</si>
  <si>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</si>
  <si>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</si>
  <si>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</si>
  <si>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</si>
  <si>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</si>
  <si>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</si>
  <si>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</si>
  <si>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</si>
  <si>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</si>
  <si>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</si>
  <si>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</si>
  <si>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</si>
  <si>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</si>
  <si>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</si>
  <si>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</si>
  <si>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</si>
  <si>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</si>
  <si>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</si>
  <si>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</si>
  <si>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</si>
  <si>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</si>
  <si>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</si>
  <si>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</si>
  <si>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</si>
  <si>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</si>
  <si>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</si>
  <si>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</si>
  <si>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</si>
  <si>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</si>
  <si>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</si>
  <si>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</si>
  <si>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</si>
  <si>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</si>
  <si>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</si>
  <si>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</si>
  <si>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</si>
  <si>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</si>
  <si>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</si>
  <si>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</si>
  <si>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</si>
  <si>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</si>
  <si>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</si>
  <si>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</si>
  <si>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</si>
  <si>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</si>
  <si>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</si>
  <si>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</si>
  <si>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</si>
  <si>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</si>
  <si>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</si>
  <si>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</si>
  <si>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</si>
  <si>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</si>
  <si>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</si>
  <si>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</si>
  <si>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</si>
  <si>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</si>
  <si>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</si>
  <si>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</si>
  <si>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</si>
  <si>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</si>
  <si>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</si>
  <si>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</si>
  <si>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</si>
  <si>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</si>
  <si>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</si>
  <si>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</si>
  <si>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</si>
  <si>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</si>
  <si>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</si>
  <si>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</si>
  <si>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</si>
  <si>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</si>
  <si>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</si>
  <si>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</si>
  <si>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</si>
  <si>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</si>
  <si>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</si>
  <si>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</si>
  <si>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</si>
  <si>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</si>
  <si>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</si>
  <si>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</si>
  <si>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</si>
  <si>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</si>
  <si>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</si>
  <si>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</si>
  <si>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</si>
  <si>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</si>
  <si>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</si>
  <si>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</si>
  <si>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</si>
  <si>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</si>
  <si>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</si>
  <si>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</si>
  <si>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</si>
  <si>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</si>
  <si>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</si>
  <si>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</si>
  <si>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</si>
  <si>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</si>
  <si>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</si>
  <si>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</si>
  <si>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</si>
  <si>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</si>
  <si>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</si>
  <si>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</si>
  <si>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</si>
  <si>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</si>
  <si>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</si>
  <si>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</si>
  <si>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</si>
  <si>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</si>
  <si>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</si>
  <si>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</si>
  <si>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</si>
  <si>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</si>
  <si>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</si>
  <si>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</si>
  <si>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</si>
  <si>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</si>
  <si>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</si>
  <si>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</si>
  <si>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</si>
  <si>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</si>
  <si>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</si>
  <si>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</si>
  <si>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</si>
  <si>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</si>
  <si>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</si>
  <si>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</si>
  <si>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</si>
  <si>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</si>
  <si>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</si>
  <si>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</si>
  <si>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</si>
  <si>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</si>
  <si>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</si>
  <si>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</si>
  <si>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</si>
  <si>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</si>
  <si>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</si>
  <si>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</si>
  <si>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</si>
  <si>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</si>
  <si>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</si>
  <si>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</si>
  <si>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</si>
  <si>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</si>
  <si>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</si>
  <si>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</si>
  <si>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</si>
  <si>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</si>
  <si>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</si>
  <si>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</si>
  <si>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</si>
  <si>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</si>
  <si>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</si>
  <si>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</si>
  <si>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</si>
  <si>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</si>
  <si>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</si>
  <si>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</si>
  <si>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</si>
  <si>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</si>
  <si>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</si>
  <si>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</si>
  <si>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</si>
  <si>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</si>
  <si>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</si>
  <si>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</si>
  <si>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</si>
  <si>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</si>
  <si>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</si>
  <si>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</si>
  <si>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</si>
  <si>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</si>
  <si>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</si>
  <si>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</si>
  <si>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</si>
  <si>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</si>
  <si>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</si>
  <si>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</si>
  <si>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</si>
  <si>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</si>
  <si>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</si>
  <si>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</si>
  <si>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</si>
  <si>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</si>
  <si>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</si>
  <si>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</si>
  <si>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</si>
  <si>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</si>
  <si>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</si>
  <si>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</si>
  <si>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</si>
  <si>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</si>
  <si>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</si>
  <si>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</si>
  <si>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</si>
  <si>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</si>
  <si>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</si>
  <si>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</si>
  <si>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</si>
  <si>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</si>
  <si>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</si>
  <si>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</si>
  <si>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</si>
  <si>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</si>
  <si>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</si>
  <si>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</si>
  <si>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</si>
  <si>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</si>
  <si>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</si>
  <si>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</si>
  <si>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</si>
  <si>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</si>
  <si>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</si>
  <si>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</si>
  <si>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</si>
  <si>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</si>
  <si>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</si>
  <si>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</si>
  <si>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</si>
  <si>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</si>
  <si>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</si>
  <si>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</si>
  <si>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</si>
  <si>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</si>
  <si>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</si>
  <si>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</si>
  <si>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</si>
  <si>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</si>
  <si>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</si>
  <si>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</si>
  <si>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</si>
  <si>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</si>
  <si>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</si>
  <si>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</si>
  <si>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</si>
  <si>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</si>
  <si>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</si>
  <si>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</si>
  <si>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</si>
  <si>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</si>
  <si>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</si>
  <si>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</si>
  <si>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</si>
  <si>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</si>
  <si>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</si>
  <si>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</si>
  <si>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</si>
  <si>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</si>
  <si>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</si>
  <si>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</si>
  <si>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</si>
  <si>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</si>
  <si>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</si>
  <si>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</si>
  <si>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</si>
  <si>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</si>
  <si>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</si>
  <si>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</si>
  <si>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</si>
  <si>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</si>
  <si>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</si>
  <si>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</si>
  <si>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</si>
  <si>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</si>
  <si>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</si>
  <si>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</si>
  <si>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</si>
  <si>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</si>
  <si>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</si>
  <si>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</si>
  <si>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</si>
  <si>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</si>
  <si>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</si>
  <si>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</si>
  <si>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</si>
  <si>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</si>
  <si>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</si>
  <si>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</si>
  <si>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</si>
  <si>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</si>
  <si>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</si>
  <si>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</si>
  <si>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</si>
  <si>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</si>
  <si>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</si>
  <si>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</si>
  <si>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</si>
  <si>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</si>
  <si>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</si>
  <si>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</si>
  <si>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</si>
  <si>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</si>
  <si>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</si>
  <si>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</si>
  <si>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</si>
  <si>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</si>
  <si>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</si>
  <si>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</si>
  <si>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</si>
  <si>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</si>
  <si>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</si>
  <si>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</si>
  <si>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</si>
  <si>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</si>
  <si>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</si>
  <si>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</si>
  <si>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</si>
  <si>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</si>
  <si>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</si>
  <si>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</si>
  <si>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</si>
  <si>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</si>
  <si>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</si>
  <si>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</si>
  <si>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</si>
  <si>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</si>
  <si>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</si>
  <si>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</si>
  <si>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</si>
  <si>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</si>
  <si>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</si>
  <si>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</si>
  <si>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</si>
  <si>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</si>
  <si>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</si>
  <si>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</si>
  <si>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</si>
  <si>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</si>
  <si>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</si>
  <si>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</si>
  <si>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</si>
  <si>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</si>
  <si>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</si>
  <si>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</si>
  <si>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</si>
  <si>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</si>
  <si>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</si>
  <si>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</si>
  <si>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</si>
  <si>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</si>
  <si>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</si>
  <si>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</si>
  <si>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</si>
  <si>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</si>
  <si>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</si>
  <si>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</si>
  <si>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</si>
  <si>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</si>
  <si>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</si>
  <si>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</si>
  <si>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</si>
  <si>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</si>
  <si>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</si>
  <si>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</si>
  <si>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</si>
  <si>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</si>
  <si>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</si>
  <si>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</si>
  <si>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</si>
  <si>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</si>
  <si>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</si>
  <si>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</si>
  <si>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</si>
  <si>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</si>
  <si>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</si>
  <si>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</si>
  <si>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</si>
  <si>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</si>
  <si>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</si>
  <si>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</si>
  <si>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</si>
  <si>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</si>
  <si>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</si>
  <si>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</si>
  <si>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</si>
  <si>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</si>
  <si>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</si>
  <si>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</si>
  <si>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</si>
  <si>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</si>
  <si>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</si>
  <si>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</si>
  <si>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</si>
  <si>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</si>
  <si>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</si>
  <si>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</si>
  <si>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</si>
  <si>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</si>
  <si>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</si>
  <si>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</si>
  <si>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</si>
  <si>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</si>
  <si>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</si>
  <si>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</si>
  <si>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</si>
  <si>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</si>
  <si>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</si>
  <si>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</si>
  <si>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</si>
  <si>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</si>
  <si>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</si>
  <si>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</si>
  <si>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</si>
  <si>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</si>
  <si>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</si>
  <si>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</si>
  <si>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</si>
  <si>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</si>
  <si>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</si>
  <si>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</si>
  <si>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</si>
  <si>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</si>
  <si>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</si>
  <si>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</si>
  <si>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</si>
  <si>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</si>
  <si>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</si>
  <si>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</si>
  <si>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</si>
  <si>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</si>
  <si>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</si>
  <si>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</si>
  <si>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</si>
  <si>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</si>
  <si>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</si>
  <si>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</si>
  <si>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</si>
  <si>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</si>
  <si>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</si>
  <si>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</si>
  <si>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</si>
  <si>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</si>
  <si>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</si>
  <si>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</si>
  <si>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</si>
  <si>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</si>
  <si>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</si>
  <si>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</si>
  <si>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</si>
  <si>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</si>
  <si>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</si>
  <si>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</si>
  <si>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</si>
  <si>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</si>
  <si>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</si>
  <si>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</si>
  <si>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</si>
  <si>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</si>
  <si>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</si>
  <si>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</si>
  <si>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</si>
  <si>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</si>
  <si>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</si>
  <si>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</si>
  <si>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</si>
  <si>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</si>
  <si>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</si>
  <si>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</si>
  <si>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</si>
  <si>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</si>
  <si>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</si>
  <si>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</si>
  <si>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</si>
  <si>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</si>
  <si>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</si>
  <si>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</si>
  <si>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</si>
  <si>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</si>
  <si>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</si>
  <si>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</si>
  <si>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</si>
  <si>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</si>
  <si>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</si>
  <si>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</si>
  <si>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</si>
  <si>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</si>
  <si>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</si>
  <si>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</si>
  <si>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</si>
  <si>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</si>
  <si>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</si>
  <si>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</si>
  <si>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</si>
  <si>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</si>
  <si>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</si>
  <si>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</si>
  <si>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</si>
  <si>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</si>
  <si>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</si>
  <si>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</si>
  <si>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</si>
  <si>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</si>
  <si>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</si>
  <si>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</si>
  <si>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</si>
  <si>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</si>
  <si>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</si>
  <si>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</si>
  <si>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</si>
  <si>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</si>
  <si>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</si>
  <si>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</si>
  <si>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</si>
  <si>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</si>
  <si>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</si>
  <si>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</si>
  <si>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</si>
  <si>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</si>
  <si>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</si>
  <si>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</si>
  <si>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</si>
  <si>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</si>
  <si>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</si>
  <si>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</si>
  <si>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</si>
  <si>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</si>
  <si>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</si>
  <si>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</si>
  <si>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</si>
  <si>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</si>
  <si>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</si>
  <si>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</si>
  <si>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</si>
  <si>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</si>
  <si>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</si>
  <si>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</si>
  <si>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</si>
  <si>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</si>
  <si>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</si>
  <si>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</si>
  <si>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</si>
  <si>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</si>
  <si>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</si>
  <si>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</si>
  <si>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</si>
  <si>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</si>
  <si>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</si>
  <si>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</si>
  <si>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</si>
  <si>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</si>
  <si>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</si>
  <si>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</si>
  <si>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</si>
  <si>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</si>
  <si>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</si>
  <si>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</si>
  <si>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</si>
  <si>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</si>
  <si>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</si>
  <si>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</si>
  <si>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</si>
  <si>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</si>
  <si>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</si>
  <si>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</si>
  <si>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</si>
  <si>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</si>
  <si>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</si>
  <si>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</si>
  <si>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</si>
  <si>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</si>
  <si>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</si>
  <si>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</si>
  <si>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</si>
  <si>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</si>
  <si>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</si>
  <si>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</si>
  <si>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</si>
  <si>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</si>
  <si>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</si>
  <si>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</si>
  <si>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</si>
  <si>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</si>
  <si>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</si>
  <si>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</si>
  <si>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</si>
  <si>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</si>
  <si>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</si>
  <si>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</si>
  <si>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</si>
  <si>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</si>
  <si>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</si>
  <si>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</si>
  <si>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</si>
  <si>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</si>
  <si>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</si>
  <si>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</si>
  <si>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</si>
  <si>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</si>
  <si>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</si>
  <si>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</si>
  <si>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</si>
  <si>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</si>
  <si>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</si>
  <si>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</si>
  <si>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</si>
  <si>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</si>
  <si>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</si>
  <si>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</si>
  <si>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</si>
  <si>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</si>
  <si>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</si>
  <si>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</si>
  <si>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</si>
  <si>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</si>
  <si>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</si>
  <si>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</si>
  <si>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</si>
  <si>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</si>
  <si>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</si>
  <si>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</si>
  <si>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</si>
  <si>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</si>
  <si>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</si>
  <si>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</si>
  <si>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</si>
  <si>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</si>
  <si>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</si>
  <si>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</si>
  <si>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</si>
  <si>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</si>
  <si>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</si>
  <si>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</si>
  <si>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</si>
  <si>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</si>
  <si>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</si>
  <si>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</si>
  <si>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</si>
  <si>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</si>
  <si>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</si>
  <si>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</si>
  <si>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</si>
  <si>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</si>
  <si>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</si>
  <si>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</si>
  <si>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</si>
  <si>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</si>
  <si>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</si>
  <si>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</si>
  <si>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</si>
  <si>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</si>
  <si>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</si>
  <si>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</si>
  <si>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</si>
  <si>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</si>
  <si>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</si>
  <si>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</si>
  <si>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</si>
  <si>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</si>
  <si>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</si>
  <si>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</si>
  <si>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</si>
  <si>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</si>
  <si>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</si>
  <si>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</si>
  <si>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</si>
  <si>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</si>
  <si>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</si>
  <si>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</si>
  <si>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</si>
  <si>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</si>
  <si>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</si>
  <si>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</si>
  <si>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</si>
  <si>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</si>
  <si>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</si>
  <si>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</si>
  <si>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</si>
  <si>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</si>
  <si>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</si>
  <si>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</si>
  <si>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</si>
  <si>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</si>
  <si>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</si>
  <si>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</si>
  <si>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</si>
  <si>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</si>
  <si>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</si>
  <si>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</si>
  <si>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</si>
  <si>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</si>
  <si>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</si>
  <si>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</si>
  <si>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</si>
  <si>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</si>
  <si>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</si>
  <si>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</si>
  <si>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</si>
  <si>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</si>
  <si>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</si>
  <si>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</si>
  <si>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</si>
  <si>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</si>
  <si>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</si>
  <si>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</si>
  <si>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</si>
  <si>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</si>
  <si>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</si>
  <si>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</si>
  <si>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</si>
  <si>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</si>
  <si>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</si>
  <si>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</si>
  <si>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</si>
  <si>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</si>
  <si>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</si>
  <si>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</si>
  <si>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</si>
  <si>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</si>
  <si>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</si>
  <si>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</si>
  <si>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</si>
  <si>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</si>
  <si>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</si>
  <si>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</si>
  <si>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</si>
  <si>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</si>
  <si>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</si>
  <si>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</si>
  <si>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</si>
  <si>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</si>
  <si>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</si>
  <si>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</si>
  <si>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</si>
  <si>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</si>
  <si>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</si>
  <si>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</si>
  <si>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</si>
  <si>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</si>
  <si>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</si>
  <si>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</si>
  <si>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</si>
  <si>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</si>
  <si>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</si>
  <si>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</si>
  <si>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</si>
  <si>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</si>
  <si>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</si>
  <si>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</si>
  <si>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</si>
  <si>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</si>
  <si>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</si>
  <si>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</si>
  <si>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</si>
  <si>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</si>
  <si>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</si>
  <si>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</si>
  <si>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</si>
  <si>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</si>
  <si>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</si>
  <si>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</si>
  <si>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</si>
  <si>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</si>
  <si>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</si>
  <si>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</si>
  <si>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</si>
  <si>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</si>
  <si>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</si>
  <si>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</si>
  <si>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</si>
  <si>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</si>
  <si>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</si>
  <si>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</si>
  <si>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</si>
  <si>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</si>
  <si>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</si>
  <si>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</si>
  <si>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</si>
  <si>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</si>
  <si>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</si>
  <si>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</si>
  <si>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</si>
  <si>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</si>
  <si>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</si>
  <si>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</si>
  <si>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</si>
  <si>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</si>
  <si>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</si>
  <si>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</si>
  <si>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</si>
  <si>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</si>
  <si>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</si>
  <si>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</si>
  <si>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</si>
  <si>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</si>
  <si>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</si>
  <si>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</si>
  <si>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</si>
  <si>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</si>
  <si>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</si>
  <si>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</si>
  <si>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</si>
  <si>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</si>
  <si>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</si>
  <si>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</si>
  <si>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</si>
  <si>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</si>
  <si>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</si>
  <si>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</si>
  <si>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</si>
  <si>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</si>
  <si>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</si>
  <si>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</si>
  <si>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</si>
  <si>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</si>
  <si>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</si>
  <si>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</si>
  <si>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</si>
  <si>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</si>
  <si>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</si>
  <si>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</si>
  <si>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</si>
  <si>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</si>
  <si>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</si>
  <si>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</si>
  <si>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</si>
  <si>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</si>
  <si>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</si>
  <si>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</si>
  <si>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</si>
  <si>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</si>
  <si>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</si>
  <si>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</si>
  <si>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</si>
  <si>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</si>
  <si>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</si>
  <si>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</si>
  <si>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</si>
  <si>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</si>
  <si>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</si>
  <si>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</si>
  <si>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</si>
  <si>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</si>
  <si>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</si>
  <si>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</si>
  <si>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</si>
  <si>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</si>
  <si>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</si>
  <si>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</si>
  <si>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</si>
  <si>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</si>
  <si>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</si>
  <si>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</si>
  <si>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</si>
  <si>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</si>
  <si>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</si>
  <si>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</si>
  <si>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</si>
  <si>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</si>
  <si>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</si>
  <si>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</si>
  <si>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</si>
  <si>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</si>
  <si>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</si>
  <si>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</si>
  <si>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</si>
  <si>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</si>
  <si>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</si>
  <si>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</si>
  <si>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</si>
  <si>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</si>
  <si>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</si>
  <si>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</si>
  <si>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</si>
  <si>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</si>
  <si>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</si>
  <si>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</si>
  <si>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</si>
  <si>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</si>
  <si>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</si>
  <si>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</si>
  <si>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</si>
  <si>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</si>
  <si>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</si>
  <si>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</si>
  <si>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</si>
  <si>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</si>
  <si>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</si>
  <si>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</si>
  <si>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</si>
  <si>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</si>
  <si>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</si>
  <si>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</si>
  <si>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</si>
  <si>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</si>
  <si>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</si>
  <si>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</si>
  <si>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</si>
  <si>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</si>
  <si>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</si>
  <si>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</si>
  <si>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</si>
  <si>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</si>
  <si>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</si>
  <si>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</si>
  <si>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</si>
  <si>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</si>
  <si>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</si>
  <si>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</si>
  <si>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</si>
  <si>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</si>
  <si>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</si>
  <si>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</si>
  <si>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</si>
  <si>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</si>
  <si>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</si>
  <si>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</si>
  <si>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</si>
  <si>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</si>
  <si>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</si>
  <si>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</si>
  <si>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</si>
  <si>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</si>
  <si>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</si>
  <si>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</si>
  <si>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</si>
  <si>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</si>
  <si>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</si>
  <si>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</si>
  <si>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</si>
  <si>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</si>
  <si>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</si>
  <si>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</si>
  <si>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</si>
  <si>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</si>
  <si>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</si>
  <si>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</si>
  <si>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</si>
  <si>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</si>
  <si>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</si>
  <si>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</si>
  <si>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</si>
  <si>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</si>
  <si>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</si>
  <si>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</si>
  <si>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</si>
  <si>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</si>
  <si>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</si>
  <si>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</si>
  <si>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</si>
  <si>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</si>
  <si>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</si>
  <si>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</si>
  <si>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</si>
  <si>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</si>
  <si>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</si>
  <si>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</si>
  <si>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</si>
  <si>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</si>
  <si>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</si>
  <si>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</si>
  <si>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</si>
  <si>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</si>
  <si>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</si>
  <si>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</si>
  <si>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</si>
  <si>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</si>
  <si>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</si>
  <si>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</si>
  <si>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</si>
  <si>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</si>
  <si>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</si>
  <si>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</si>
  <si>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</si>
  <si>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</si>
  <si>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</si>
  <si>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</si>
  <si>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</si>
  <si>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</si>
  <si>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</si>
  <si>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</si>
  <si>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</si>
  <si>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</si>
  <si>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</si>
  <si>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</si>
  <si>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</si>
  <si>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</si>
  <si>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</si>
  <si>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</si>
  <si>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</si>
  <si>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</si>
  <si>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</si>
  <si>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</si>
  <si>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</si>
  <si>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</si>
  <si>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</si>
  <si>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</si>
  <si>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</si>
  <si>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</si>
  <si>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</si>
  <si>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</si>
  <si>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</si>
  <si>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</si>
  <si>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</si>
  <si>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</si>
  <si>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</si>
  <si>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</si>
  <si>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</si>
  <si>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</si>
  <si>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</si>
  <si>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</si>
  <si>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</si>
  <si>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</si>
  <si>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</si>
  <si>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</si>
  <si>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</si>
  <si>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</si>
  <si>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</si>
  <si>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</si>
  <si>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</si>
  <si>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</si>
  <si>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</si>
  <si>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</si>
  <si>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</si>
  <si>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</si>
  <si>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</si>
  <si>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</si>
  <si>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</si>
  <si>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</si>
  <si>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</si>
  <si>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</si>
  <si>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</si>
  <si>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</si>
  <si>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</si>
  <si>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</si>
  <si>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</si>
  <si>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</si>
  <si>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</si>
  <si>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</si>
  <si>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</si>
  <si>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</si>
  <si>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</si>
  <si>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</si>
  <si>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</si>
  <si>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</si>
  <si>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</si>
  <si>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</si>
  <si>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</si>
  <si>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</si>
  <si>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</si>
  <si>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</si>
  <si>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</si>
  <si>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</si>
  <si>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</si>
  <si>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</si>
  <si>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</si>
  <si>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</si>
  <si>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</si>
  <si>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</si>
  <si>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</si>
  <si>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</si>
  <si>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</si>
  <si>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</si>
  <si>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</si>
  <si>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</si>
  <si>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</si>
  <si>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</si>
  <si>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</si>
  <si>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</si>
  <si>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</si>
  <si>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</si>
  <si>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</si>
  <si>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</si>
  <si>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</si>
  <si>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</si>
  <si>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</si>
  <si>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</si>
  <si>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</si>
  <si>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</si>
  <si>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</si>
  <si>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</si>
  <si>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</si>
  <si>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</si>
  <si>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</si>
  <si>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</si>
  <si>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</si>
  <si>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</si>
  <si>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</si>
  <si>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</si>
  <si>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</si>
  <si>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</si>
  <si>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</si>
  <si>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</si>
  <si>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</si>
  <si>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</si>
  <si>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</si>
  <si>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</si>
  <si>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</si>
  <si>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</si>
  <si>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</si>
  <si>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</si>
  <si>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</si>
  <si>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</si>
  <si>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</si>
  <si>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</si>
  <si>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</si>
  <si>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</si>
  <si>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</si>
  <si>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</si>
  <si>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</si>
  <si>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</si>
  <si>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</si>
  <si>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</si>
  <si>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</si>
  <si>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</si>
  <si>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</si>
  <si>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</si>
  <si>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</si>
  <si>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</si>
  <si>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</si>
  <si>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</si>
  <si>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</si>
  <si>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</si>
  <si>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</si>
  <si>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</si>
  <si>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</si>
  <si>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</si>
  <si>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</si>
  <si>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</si>
  <si>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</si>
  <si>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</si>
  <si>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</si>
  <si>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</si>
  <si>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</si>
  <si>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</si>
  <si>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</si>
  <si>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</si>
  <si>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</si>
  <si>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</si>
  <si>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</si>
  <si>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</si>
  <si>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</si>
  <si>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</si>
  <si>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</si>
  <si>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</si>
  <si>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</si>
  <si>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</si>
  <si>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</si>
  <si>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</si>
  <si>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</si>
  <si>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</si>
  <si>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</si>
  <si>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</si>
  <si>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</si>
  <si>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</si>
  <si>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</si>
  <si>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</si>
  <si>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</si>
  <si>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</si>
  <si>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</si>
  <si>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</si>
  <si>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</si>
  <si>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</si>
  <si>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</si>
  <si>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</si>
  <si>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</si>
  <si>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</si>
  <si>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</si>
  <si>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</si>
  <si>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</si>
  <si>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</si>
  <si>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</si>
  <si>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</si>
  <si>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</si>
  <si>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</si>
  <si>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</si>
  <si>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</si>
  <si>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</si>
  <si>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</si>
  <si>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</si>
  <si>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</si>
  <si>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</si>
  <si>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</si>
  <si>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</si>
  <si>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</si>
  <si>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</si>
  <si>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</si>
  <si>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</si>
  <si>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</si>
  <si>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</si>
  <si>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</si>
  <si>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</si>
  <si>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</si>
  <si>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</si>
  <si>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</si>
  <si>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</si>
  <si>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</si>
  <si>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</si>
  <si>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</si>
  <si>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</si>
  <si>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</si>
  <si>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</si>
  <si>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</si>
  <si>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</si>
  <si>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</si>
  <si>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</si>
  <si>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</si>
  <si>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</si>
  <si>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</si>
  <si>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</si>
  <si>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</si>
  <si>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</si>
  <si>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</si>
  <si>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</si>
  <si>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</si>
  <si>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</si>
  <si>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</si>
  <si>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</si>
  <si>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</si>
  <si>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</si>
  <si>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</si>
  <si>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</si>
  <si>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</si>
  <si>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</si>
  <si>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</si>
  <si>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</si>
  <si>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</si>
  <si>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</si>
  <si>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</si>
  <si>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</si>
  <si>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</si>
  <si>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</si>
  <si>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</si>
  <si>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</si>
  <si>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</si>
  <si>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</si>
  <si>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</si>
  <si>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</si>
  <si>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</si>
  <si>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</si>
  <si>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</si>
  <si>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</si>
  <si>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</si>
  <si>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</si>
  <si>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</si>
  <si>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</si>
  <si>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</si>
  <si>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</si>
  <si>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</si>
  <si>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</si>
  <si>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</si>
  <si>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</si>
  <si>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</si>
  <si>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</si>
  <si>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</si>
  <si>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</si>
  <si>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</si>
  <si>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</si>
  <si>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</si>
  <si>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</si>
  <si>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</si>
  <si>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</si>
  <si>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</si>
  <si>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</si>
  <si>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</si>
  <si>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</si>
  <si>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</si>
  <si>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</si>
  <si>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</si>
  <si>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</si>
  <si>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</si>
  <si>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</si>
  <si>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</si>
  <si>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</si>
  <si>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</si>
  <si>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</si>
  <si>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</si>
  <si>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</si>
  <si>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</si>
  <si>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</si>
  <si>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</si>
  <si>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</si>
  <si>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</si>
  <si>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</si>
  <si>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</si>
  <si>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</si>
  <si>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</si>
  <si>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</si>
  <si>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</si>
  <si>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</si>
  <si>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</si>
  <si>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</si>
  <si>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</si>
  <si>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</si>
  <si>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</si>
  <si>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</si>
  <si>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</si>
  <si>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</si>
  <si>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</si>
  <si>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</si>
  <si>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</si>
  <si>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</si>
  <si>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</si>
  <si>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</si>
  <si>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</si>
  <si>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</si>
  <si>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</si>
  <si>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</si>
  <si>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</si>
  <si>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</si>
  <si>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</si>
  <si>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</si>
  <si>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</si>
  <si>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</si>
  <si>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</si>
  <si>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</si>
  <si>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</si>
  <si>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</si>
  <si>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</si>
  <si>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</si>
  <si>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</si>
  <si>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</si>
  <si>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</si>
  <si>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</si>
  <si>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</si>
  <si>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</si>
  <si>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</si>
  <si>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</si>
  <si>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</si>
  <si>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</si>
  <si>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</si>
  <si>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</si>
  <si>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</si>
  <si>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</si>
  <si>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</si>
  <si>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</si>
  <si>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</si>
  <si>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</si>
  <si>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</si>
  <si>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</si>
  <si>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</si>
  <si>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</si>
  <si>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</si>
  <si>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</si>
  <si>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</si>
  <si>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</si>
  <si>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</si>
  <si>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</si>
  <si>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</si>
  <si>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</si>
  <si>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</si>
  <si>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</si>
  <si>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</si>
  <si>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</si>
  <si>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</si>
  <si>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</si>
  <si>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</si>
  <si>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</si>
  <si>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</si>
  <si>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</si>
  <si>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</si>
  <si>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</si>
  <si>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</si>
  <si>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</si>
  <si>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</si>
  <si>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</si>
  <si>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</si>
  <si>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</si>
  <si>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</si>
  <si>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</si>
  <si>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</si>
  <si>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</si>
  <si>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</si>
  <si>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</si>
  <si>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</si>
  <si>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</si>
  <si>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</si>
  <si>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</si>
  <si>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</si>
  <si>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</si>
  <si>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</si>
  <si>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</si>
  <si>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</si>
  <si>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</si>
  <si>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</si>
  <si>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</si>
  <si>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</si>
  <si>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</si>
  <si>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</si>
  <si>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</si>
  <si>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</si>
  <si>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</si>
  <si>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</si>
  <si>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</si>
  <si>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</si>
  <si>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</si>
  <si>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</si>
  <si>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</si>
  <si>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</si>
  <si>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</si>
  <si>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</si>
  <si>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</si>
  <si>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</si>
  <si>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</si>
  <si>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</si>
  <si>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</si>
  <si>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</si>
  <si>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</si>
  <si>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</si>
  <si>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</si>
  <si>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</si>
  <si>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</si>
  <si>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</si>
  <si>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</si>
  <si>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</si>
  <si>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</si>
  <si>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</si>
  <si>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</si>
  <si>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</si>
  <si>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</si>
  <si>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</si>
  <si>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</si>
  <si>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</si>
  <si>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</si>
  <si>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</si>
  <si>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</si>
  <si>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</si>
  <si>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</si>
  <si>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</si>
  <si>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</si>
  <si>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</si>
  <si>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</si>
  <si>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</si>
  <si>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</si>
  <si>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</si>
  <si>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</si>
  <si>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</si>
  <si>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</si>
  <si>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</si>
  <si>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</si>
  <si>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</si>
  <si>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</si>
  <si>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</si>
  <si>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</si>
  <si>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</si>
  <si>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</si>
  <si>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</si>
  <si>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</si>
  <si>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</si>
  <si>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</si>
  <si>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</si>
  <si>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</si>
  <si>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</si>
  <si>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</si>
  <si>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</si>
  <si>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</si>
  <si>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</si>
  <si>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</si>
  <si>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</si>
  <si>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</si>
  <si>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</si>
  <si>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</si>
  <si>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</si>
  <si>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</si>
  <si>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</si>
  <si>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</si>
  <si>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</si>
  <si>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</si>
  <si>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</si>
  <si>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</si>
  <si>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</si>
  <si>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</si>
  <si>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</si>
  <si>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</si>
  <si>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</si>
  <si>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</si>
  <si>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</si>
  <si>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</si>
  <si>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</si>
  <si>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</si>
  <si>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</si>
  <si>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</si>
  <si>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</si>
  <si>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</si>
  <si>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</si>
  <si>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</si>
  <si>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</si>
  <si>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</si>
  <si>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</si>
  <si>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</si>
  <si>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</si>
  <si>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</si>
  <si>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</si>
  <si>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</si>
  <si>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</si>
  <si>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</si>
  <si>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</si>
  <si>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</si>
  <si>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</si>
  <si>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</si>
  <si>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</si>
  <si>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</si>
  <si>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</si>
  <si>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</si>
  <si>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</si>
  <si>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</si>
  <si>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</si>
  <si>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</si>
  <si>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</si>
  <si>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</si>
  <si>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</si>
  <si>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</si>
  <si>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</si>
  <si>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</si>
  <si>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</si>
  <si>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</si>
  <si>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</si>
  <si>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</si>
  <si>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</si>
  <si>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</si>
  <si>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</si>
  <si>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</si>
  <si>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</si>
  <si>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</si>
  <si>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</si>
  <si>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</si>
  <si>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</si>
  <si>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</si>
  <si>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</si>
  <si>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</si>
  <si>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</si>
  <si>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</si>
  <si>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</si>
  <si>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</si>
  <si>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</si>
  <si>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</si>
  <si>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</si>
  <si>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</si>
  <si>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</si>
  <si>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</si>
  <si>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</si>
  <si>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</si>
  <si>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</si>
  <si>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</si>
  <si>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</si>
  <si>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</si>
  <si>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</si>
  <si>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</si>
  <si>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</si>
  <si>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</si>
  <si>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</si>
  <si>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</si>
  <si>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</si>
  <si>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</si>
  <si>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</si>
  <si>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</si>
  <si>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</si>
  <si>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</si>
  <si>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</si>
  <si>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</si>
  <si>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</si>
  <si>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</si>
  <si>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</si>
  <si>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</si>
  <si>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</si>
  <si>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</si>
  <si>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</si>
  <si>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</si>
  <si>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</si>
  <si>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</si>
  <si>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</si>
  <si>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</si>
  <si>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</si>
  <si>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</si>
  <si>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</si>
  <si>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</si>
  <si>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</si>
  <si>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</si>
  <si>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</si>
  <si>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</si>
  <si>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</si>
  <si>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</si>
  <si>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</si>
  <si>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</si>
  <si>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</si>
  <si>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</si>
  <si>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</si>
  <si>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</si>
  <si>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</si>
  <si>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</si>
  <si>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</si>
  <si>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</si>
  <si>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</si>
  <si>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</si>
  <si>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</si>
  <si>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</si>
  <si>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</si>
  <si>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</si>
  <si>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</si>
  <si>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</si>
  <si>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</si>
  <si>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</si>
  <si>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</si>
  <si>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</si>
  <si>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</si>
  <si>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</si>
  <si>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</si>
  <si>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</si>
  <si>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</si>
  <si>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</si>
  <si>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</si>
  <si>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</si>
  <si>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</si>
  <si>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</si>
  <si>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</si>
  <si>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</si>
  <si>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</si>
  <si>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</si>
  <si>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</si>
  <si>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</si>
  <si>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</si>
  <si>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</si>
  <si>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</si>
  <si>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</si>
  <si>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</si>
  <si>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</si>
  <si>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</si>
  <si>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</si>
  <si>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</si>
  <si>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</si>
  <si>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</si>
  <si>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</si>
  <si>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</si>
  <si>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</si>
  <si>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</si>
  <si>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</si>
  <si>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</si>
  <si>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</si>
  <si>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</si>
  <si>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</si>
  <si>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</si>
  <si>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</si>
  <si>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</si>
  <si>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</si>
  <si>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</si>
  <si>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</si>
  <si>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</si>
  <si>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</si>
  <si>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</si>
  <si>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</si>
  <si>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</si>
  <si>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</si>
  <si>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</si>
  <si>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</si>
  <si>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</si>
  <si>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</si>
  <si>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</si>
  <si>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</si>
  <si>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</si>
  <si>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</si>
  <si>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</si>
  <si>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</si>
  <si>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</si>
  <si>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</si>
  <si>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</si>
  <si>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</si>
  <si>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</si>
  <si>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</si>
  <si>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</si>
  <si>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</si>
  <si>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</si>
  <si>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</si>
  <si>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</si>
  <si>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</si>
  <si>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</si>
  <si>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</si>
  <si>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</si>
  <si>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</si>
  <si>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</si>
  <si>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</si>
  <si>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</si>
  <si>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</si>
  <si>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</si>
  <si>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</si>
  <si>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</si>
  <si>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</si>
  <si>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</si>
  <si>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</si>
  <si>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</si>
  <si>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</si>
  <si>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</si>
  <si>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</si>
  <si>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</si>
  <si>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</si>
  <si>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</si>
  <si>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</si>
  <si>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</si>
  <si>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</si>
  <si>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</si>
  <si>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</si>
  <si>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</si>
  <si>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</si>
  <si>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</si>
  <si>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</si>
  <si>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</si>
  <si>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</si>
  <si>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</si>
  <si>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</si>
  <si>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</si>
  <si>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</si>
  <si>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</si>
  <si>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</si>
  <si>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</si>
  <si>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</si>
  <si>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</si>
  <si>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</si>
  <si>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</si>
  <si>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</si>
  <si>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</si>
  <si>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</si>
  <si>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</si>
  <si>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</si>
  <si>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</si>
  <si>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</si>
  <si>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</si>
  <si>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</si>
  <si>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</si>
  <si>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</si>
  <si>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</si>
  <si>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</si>
  <si>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</si>
  <si>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</si>
  <si>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</si>
  <si>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</si>
  <si>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</si>
  <si>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</si>
  <si>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</si>
  <si>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</si>
  <si>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</si>
  <si>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</si>
  <si>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</si>
  <si>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</si>
  <si>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</si>
  <si>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</si>
  <si>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</si>
  <si>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</si>
  <si>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</si>
  <si>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</si>
  <si>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</si>
  <si>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</si>
  <si>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</si>
  <si>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</si>
  <si>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</si>
  <si>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</si>
  <si>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</si>
  <si>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</si>
  <si>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</si>
  <si>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</si>
  <si>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</si>
  <si>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</si>
  <si>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</si>
  <si>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</si>
  <si>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</si>
  <si>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</si>
  <si>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</si>
  <si>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</si>
  <si>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</si>
  <si>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</si>
  <si>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</si>
  <si>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</si>
  <si>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</si>
  <si>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</si>
  <si>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</si>
  <si>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</si>
  <si>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</si>
  <si>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</si>
  <si>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</si>
  <si>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</si>
  <si>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</si>
  <si>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</si>
  <si>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</si>
  <si>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</si>
  <si>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</si>
  <si>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</si>
  <si>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</si>
  <si>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</si>
  <si>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</si>
  <si>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</si>
  <si>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</si>
  <si>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</si>
  <si>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</si>
  <si>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</si>
  <si>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</si>
  <si>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</si>
  <si>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</si>
  <si>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</si>
  <si>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</si>
  <si>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</si>
  <si>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</si>
  <si>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</si>
  <si>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</si>
  <si>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</si>
  <si>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</si>
  <si>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</si>
  <si>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</si>
  <si>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</si>
  <si>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</si>
  <si>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</si>
  <si>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</si>
  <si>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</si>
  <si>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</si>
  <si>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</si>
  <si>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</si>
  <si>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</si>
  <si>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</si>
  <si>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</si>
  <si>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</si>
  <si>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</si>
  <si>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</si>
  <si>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</si>
  <si>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</si>
  <si>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</si>
  <si>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</si>
  <si>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</si>
  <si>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</si>
  <si>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</si>
  <si>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</si>
  <si>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</si>
  <si>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</si>
  <si>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</si>
  <si>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</si>
  <si>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</si>
  <si>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</si>
  <si>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</si>
  <si>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</si>
  <si>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</si>
  <si>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</si>
  <si>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</si>
  <si>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</si>
  <si>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</si>
  <si>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</si>
  <si>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</si>
  <si>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</si>
  <si>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</si>
  <si>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</si>
  <si>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</si>
  <si>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</si>
  <si>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</si>
  <si>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</si>
  <si>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</si>
  <si>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</si>
  <si>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</si>
  <si>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</si>
  <si>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</si>
  <si>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</si>
  <si>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</si>
  <si>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</si>
  <si>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</si>
  <si>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</si>
  <si>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</si>
  <si>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</si>
  <si>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</si>
  <si>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</si>
  <si>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</si>
  <si>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</si>
  <si>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</si>
  <si>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</si>
  <si>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</si>
  <si>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</si>
  <si>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</si>
  <si>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</si>
  <si>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</si>
  <si>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</si>
  <si>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</si>
  <si>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</si>
  <si>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</si>
  <si>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</si>
  <si>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</si>
  <si>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</si>
  <si>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</si>
  <si>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</si>
  <si>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</si>
  <si>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</si>
  <si>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</si>
  <si>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</si>
  <si>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</si>
  <si>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</si>
  <si>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</si>
  <si>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</si>
  <si>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</si>
  <si>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</si>
  <si>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</si>
  <si>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</si>
  <si>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</si>
  <si>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</si>
  <si>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</si>
  <si>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</si>
  <si>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</si>
  <si>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</si>
  <si>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</si>
  <si>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</si>
  <si>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</si>
  <si>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</si>
  <si>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</si>
  <si>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</si>
  <si>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</si>
  <si>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</si>
  <si>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</si>
  <si>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</si>
  <si>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</si>
  <si>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</si>
  <si>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</si>
  <si>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</si>
  <si>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</si>
  <si>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</si>
  <si>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</si>
  <si>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</si>
  <si>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</si>
  <si>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</si>
  <si>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</si>
  <si>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</si>
  <si>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</si>
  <si>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</si>
  <si>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</si>
  <si>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</si>
  <si>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</si>
  <si>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</si>
  <si>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</si>
  <si>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</si>
  <si>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</si>
  <si>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</si>
  <si>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</si>
  <si>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</si>
  <si>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</si>
  <si>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</si>
  <si>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</si>
  <si>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</si>
  <si>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</si>
  <si>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</si>
  <si>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</si>
  <si>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</si>
  <si>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</si>
  <si>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</si>
  <si>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</si>
  <si>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</si>
  <si>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</si>
  <si>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</si>
  <si>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</si>
  <si>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</si>
  <si>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</si>
  <si>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</si>
  <si>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</si>
  <si>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</si>
  <si>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</si>
  <si>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</si>
  <si>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</si>
  <si>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</si>
  <si>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</si>
  <si>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</si>
  <si>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</si>
  <si>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</si>
  <si>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</si>
  <si>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</si>
  <si>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</si>
  <si>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</si>
  <si>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</si>
  <si>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</si>
  <si>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</si>
  <si>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</si>
  <si>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</si>
  <si>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</si>
  <si>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</si>
  <si>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</si>
  <si>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</si>
  <si>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</si>
  <si>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</si>
  <si>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</si>
  <si>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</si>
  <si>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</si>
  <si>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</si>
  <si>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</si>
  <si>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</si>
  <si>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</si>
  <si>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</si>
  <si>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</si>
  <si>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</si>
  <si>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</si>
  <si>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</si>
  <si>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</si>
  <si>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</si>
  <si>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</si>
  <si>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</si>
  <si>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</si>
  <si>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</si>
  <si>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</si>
  <si>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</si>
  <si>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</si>
  <si>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</si>
  <si>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</si>
  <si>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</si>
  <si>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</si>
  <si>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</si>
  <si>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</si>
  <si>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</si>
  <si>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</si>
  <si>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</si>
  <si>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</si>
  <si>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</si>
  <si>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</si>
  <si>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</si>
  <si>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</si>
  <si>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</si>
  <si>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</si>
  <si>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</si>
  <si>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</si>
  <si>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</si>
  <si>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</si>
  <si>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</si>
  <si>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</si>
  <si>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</si>
  <si>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</si>
  <si>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</si>
  <si>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</si>
  <si>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</si>
  <si>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</si>
  <si>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</si>
  <si>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</si>
  <si>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</si>
  <si>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</si>
  <si>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</si>
  <si>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</si>
  <si>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</si>
  <si>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</si>
  <si>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</si>
  <si>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</si>
  <si>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</si>
  <si>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</si>
  <si>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</si>
  <si>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</si>
  <si>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</si>
  <si>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</si>
  <si>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</si>
  <si>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</si>
  <si>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</si>
  <si>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</si>
  <si>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</si>
  <si>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</si>
  <si>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</si>
  <si>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</si>
  <si>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</si>
  <si>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</si>
  <si>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</si>
  <si>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</si>
  <si>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</si>
  <si>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</si>
  <si>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</si>
  <si>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</si>
  <si>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</si>
  <si>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</si>
  <si>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</si>
  <si>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</si>
  <si>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</si>
  <si>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</si>
  <si>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</si>
  <si>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</si>
  <si>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</si>
  <si>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</si>
  <si>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</si>
  <si>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</si>
  <si>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</si>
  <si>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</si>
  <si>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</si>
  <si>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</si>
  <si>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</si>
  <si>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</si>
  <si>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</si>
  <si>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</si>
  <si>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</si>
  <si>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</si>
  <si>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</si>
  <si>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</si>
  <si>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</si>
  <si>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</si>
  <si>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</si>
  <si>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</si>
  <si>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</si>
  <si>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</si>
  <si>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</si>
  <si>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</si>
  <si>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</si>
  <si>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</si>
  <si>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</si>
  <si>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</si>
  <si>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</si>
  <si>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</si>
  <si>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</si>
  <si>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</si>
  <si>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</si>
  <si>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</si>
  <si>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</si>
  <si>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</si>
  <si>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</si>
  <si>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</si>
  <si>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</si>
  <si>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</si>
  <si>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</si>
  <si>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</si>
  <si>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</si>
  <si>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</si>
  <si>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</si>
  <si>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</si>
  <si>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</si>
  <si>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</si>
  <si>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</si>
  <si>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</si>
  <si>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</si>
  <si>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</si>
  <si>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</si>
  <si>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</si>
  <si>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</si>
  <si>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</si>
  <si>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</si>
  <si>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</si>
  <si>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</si>
  <si>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</si>
  <si>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</si>
  <si>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</si>
  <si>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</si>
  <si>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</si>
  <si>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</si>
  <si>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</si>
  <si>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</si>
  <si>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</si>
  <si>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</si>
  <si>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</si>
  <si>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</si>
  <si>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</si>
  <si>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</si>
  <si>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</si>
  <si>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</si>
  <si>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</si>
  <si>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</si>
  <si>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</si>
  <si>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</si>
  <si>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</si>
  <si>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</si>
  <si>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</si>
  <si>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</si>
  <si>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</si>
  <si>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</si>
  <si>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</si>
  <si>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</si>
  <si>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</si>
  <si>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</si>
  <si>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</si>
  <si>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</si>
  <si>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</si>
  <si>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</si>
  <si>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</si>
  <si>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</si>
  <si>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</si>
  <si>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</si>
  <si>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</si>
  <si>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</si>
  <si>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</si>
  <si>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</si>
  <si>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</si>
  <si>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</si>
  <si>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</si>
  <si>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</si>
  <si>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</si>
  <si>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</si>
  <si>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</si>
  <si>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</si>
  <si>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</si>
  <si>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</si>
  <si>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</si>
  <si>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</si>
  <si>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</si>
  <si>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</si>
  <si>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</si>
  <si>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</si>
  <si>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</si>
  <si>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</si>
  <si>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</si>
  <si>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</si>
  <si>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</si>
  <si>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</si>
  <si>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</si>
  <si>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</si>
  <si>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</si>
  <si>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</si>
  <si>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</si>
  <si>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</si>
  <si>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</si>
  <si>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</si>
  <si>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</si>
  <si>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</si>
  <si>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</si>
  <si>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</si>
  <si>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</si>
  <si>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</si>
  <si>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</si>
  <si>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</si>
  <si>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</si>
  <si>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</si>
  <si>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</si>
  <si>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</si>
  <si>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</si>
  <si>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</si>
  <si>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</si>
  <si>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</si>
  <si>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</si>
  <si>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</si>
  <si>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</si>
  <si>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</si>
  <si>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</si>
  <si>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</si>
  <si>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</si>
  <si>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</si>
  <si>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</si>
  <si>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</si>
  <si>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</si>
  <si>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</si>
  <si>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</si>
  <si>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</si>
  <si>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</si>
  <si>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</si>
  <si>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</si>
  <si>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</si>
  <si>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</si>
  <si>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</si>
  <si>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</si>
  <si>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</si>
  <si>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</si>
  <si>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</si>
  <si>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</si>
  <si>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</si>
  <si>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</si>
  <si>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</si>
  <si>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</si>
  <si>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</si>
  <si>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</si>
  <si>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</si>
  <si>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</si>
  <si>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</si>
  <si>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</si>
  <si>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</si>
  <si>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</si>
  <si>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</si>
  <si>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</si>
  <si>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</si>
  <si>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</si>
  <si>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</si>
  <si>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</si>
  <si>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</si>
  <si>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</si>
  <si>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</si>
  <si>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</si>
  <si>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</si>
  <si>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</si>
  <si>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</si>
  <si>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</si>
  <si>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</si>
  <si>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</si>
  <si>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</si>
  <si>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</si>
  <si>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</si>
  <si>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</si>
  <si>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</si>
  <si>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</si>
  <si>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</si>
  <si>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</si>
  <si>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</si>
  <si>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</si>
  <si>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</si>
  <si>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</si>
  <si>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</si>
  <si>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</si>
  <si>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</si>
  <si>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</si>
  <si>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</si>
  <si>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</si>
  <si>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</si>
  <si>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</si>
  <si>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</si>
  <si>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</si>
  <si>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</si>
  <si>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</si>
  <si>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</si>
  <si>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</si>
  <si>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</si>
  <si>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</si>
  <si>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</si>
  <si>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</si>
  <si>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</si>
  <si>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</si>
  <si>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</si>
  <si>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</si>
  <si>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</si>
  <si>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</si>
  <si>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</si>
  <si>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</si>
  <si>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</si>
  <si>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</si>
  <si>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</si>
  <si>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</si>
  <si>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</si>
  <si>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</si>
  <si>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</si>
  <si>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</si>
  <si>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</si>
  <si>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</si>
  <si>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</si>
  <si>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</si>
  <si>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</si>
  <si>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</si>
  <si>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</si>
  <si>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</si>
  <si>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</si>
  <si>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</si>
  <si>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</si>
  <si>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</si>
  <si>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</si>
  <si>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</si>
  <si>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</si>
  <si>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</si>
  <si>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</si>
  <si>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</si>
  <si>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</si>
  <si>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</si>
  <si>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</si>
  <si>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</si>
  <si>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</si>
  <si>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</si>
  <si>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</si>
  <si>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</si>
  <si>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</si>
  <si>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</si>
  <si>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</si>
  <si>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</si>
  <si>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</si>
  <si>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</si>
  <si>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</si>
  <si>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</si>
  <si>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</si>
  <si>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</si>
  <si>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</si>
  <si>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</si>
  <si>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</si>
  <si>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</si>
  <si>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</si>
  <si>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</si>
  <si>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</si>
  <si>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</si>
  <si>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</si>
  <si>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</si>
  <si>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</si>
  <si>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</si>
  <si>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</si>
  <si>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</si>
  <si>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</si>
  <si>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</si>
  <si>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</si>
  <si>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</si>
  <si>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</si>
  <si>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</si>
  <si>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</si>
  <si>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</si>
  <si>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</si>
  <si>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</si>
  <si>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</si>
  <si>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</si>
  <si>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</si>
  <si>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</si>
  <si>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</si>
  <si>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</si>
  <si>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</si>
  <si>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</si>
  <si>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</si>
  <si>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</si>
  <si>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</si>
  <si>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</si>
  <si>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</si>
  <si>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</si>
  <si>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</si>
  <si>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</si>
  <si>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</si>
  <si>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</si>
  <si>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</si>
  <si>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</si>
  <si>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</si>
  <si>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</si>
  <si>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</si>
  <si>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</si>
  <si>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</si>
  <si>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</si>
  <si>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</si>
  <si>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</si>
  <si>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</si>
  <si>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</si>
  <si>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</si>
  <si>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</si>
  <si>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</si>
  <si>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</si>
  <si>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</si>
  <si>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</si>
  <si>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</si>
  <si>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</si>
  <si>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</si>
  <si>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</si>
  <si>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</si>
  <si>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</si>
  <si>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</si>
  <si>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</si>
  <si>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</si>
  <si>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</si>
  <si>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</si>
  <si>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</si>
  <si>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</si>
  <si>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</si>
  <si>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</si>
  <si>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</si>
  <si>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</si>
  <si>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</si>
  <si>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</si>
  <si>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</si>
  <si>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</si>
  <si>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</si>
  <si>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</si>
  <si>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</si>
  <si>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</si>
  <si>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</si>
  <si>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</si>
  <si>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</si>
  <si>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</si>
  <si>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</si>
  <si>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</si>
  <si>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</si>
  <si>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</si>
  <si>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</si>
  <si>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</si>
  <si>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</si>
  <si>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</si>
  <si>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</si>
  <si>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</si>
  <si>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</si>
  <si>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</si>
  <si>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</si>
  <si>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</si>
  <si>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</si>
  <si>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</si>
  <si>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</si>
  <si>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</si>
  <si>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</si>
  <si>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</si>
  <si>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</si>
  <si>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</si>
  <si>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</si>
  <si>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</si>
  <si>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</si>
  <si>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</si>
  <si>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</si>
  <si>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</si>
  <si>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</si>
  <si>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</si>
  <si>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</si>
  <si>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</si>
  <si>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</si>
  <si>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</si>
  <si>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</si>
  <si>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</si>
  <si>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</si>
  <si>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</si>
  <si>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</si>
  <si>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</si>
  <si>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</si>
  <si>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</si>
  <si>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</si>
  <si>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</si>
  <si>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</si>
  <si>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</si>
  <si>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</si>
  <si>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</si>
  <si>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</si>
  <si>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</si>
  <si>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</si>
  <si>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</si>
  <si>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</si>
  <si>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</si>
  <si>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</si>
  <si>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</si>
  <si>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</si>
  <si>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</si>
  <si>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</si>
  <si>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</si>
  <si>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</si>
  <si>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</si>
  <si>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</si>
  <si>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</si>
  <si>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</si>
  <si>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</si>
  <si>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</si>
  <si>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</si>
  <si>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</si>
  <si>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</si>
  <si>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</si>
  <si>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</si>
  <si>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</si>
  <si>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</si>
  <si>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</si>
  <si>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</si>
  <si>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</si>
  <si>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</si>
  <si>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</si>
  <si>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</si>
  <si>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</si>
  <si>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</si>
  <si>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</si>
  <si>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</si>
  <si>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</si>
  <si>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</si>
  <si>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</si>
  <si>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</si>
  <si>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</si>
  <si>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</si>
  <si>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</si>
  <si>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</si>
  <si>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</si>
  <si>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</si>
  <si>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</si>
  <si>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</si>
  <si>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</si>
  <si>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</si>
  <si>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</si>
  <si>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</si>
  <si>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</si>
  <si>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</si>
  <si>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</si>
  <si>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</si>
  <si>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</si>
  <si>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</si>
  <si>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</si>
  <si>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</si>
  <si>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</si>
  <si>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</si>
  <si>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</si>
  <si>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</si>
  <si>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</si>
  <si>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</si>
  <si>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</si>
  <si>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</si>
  <si>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</si>
  <si>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</si>
  <si>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</si>
  <si>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</si>
  <si>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</si>
  <si>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</si>
  <si>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</si>
  <si>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</si>
  <si>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</si>
  <si>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</si>
  <si>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</si>
  <si>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</si>
  <si>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</si>
  <si>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</si>
  <si>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</si>
  <si>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</si>
  <si>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</si>
  <si>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</si>
  <si>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</si>
  <si>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</si>
  <si>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</si>
  <si>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</si>
  <si>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</si>
  <si>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</si>
  <si>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</si>
  <si>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</si>
  <si>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</si>
  <si>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</si>
  <si>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</si>
  <si>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</si>
  <si>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</si>
  <si>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</si>
  <si>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</si>
  <si>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</si>
  <si>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</si>
  <si>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</si>
  <si>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</si>
  <si>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</si>
  <si>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</si>
  <si>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</si>
  <si>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</si>
  <si>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</si>
  <si>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</si>
  <si>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</si>
  <si>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</si>
  <si>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</si>
  <si>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</si>
  <si>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</si>
  <si>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</si>
  <si>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</si>
  <si>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</si>
  <si>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</si>
  <si>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</si>
  <si>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</si>
  <si>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</si>
  <si>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</si>
  <si>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</si>
  <si>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</si>
  <si>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</si>
  <si>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</si>
  <si>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</si>
  <si>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</si>
  <si>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</si>
  <si>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</si>
  <si>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</si>
  <si>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</si>
  <si>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</si>
  <si>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</si>
  <si>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</si>
  <si>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</si>
  <si>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</si>
  <si>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</si>
  <si>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</si>
  <si>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</si>
  <si>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</si>
  <si>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</si>
  <si>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</si>
  <si>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</si>
  <si>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</si>
  <si>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</si>
  <si>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</si>
  <si>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</si>
  <si>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</si>
  <si>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</si>
  <si>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</si>
  <si>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</si>
  <si>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</si>
  <si>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</si>
  <si>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</si>
  <si>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</si>
  <si>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</si>
  <si>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</si>
  <si>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</si>
  <si>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</si>
  <si>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</si>
  <si>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</si>
  <si>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</si>
  <si>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</si>
  <si>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</si>
  <si>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</si>
  <si>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</si>
  <si>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</si>
  <si>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</si>
  <si>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</si>
  <si>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</si>
  <si>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</si>
  <si>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</si>
  <si>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</si>
  <si>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</si>
  <si>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</si>
  <si>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</si>
  <si>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</si>
  <si>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</si>
  <si>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</si>
  <si>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</si>
  <si>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</si>
  <si>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</si>
  <si>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</si>
  <si>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</si>
  <si>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</si>
  <si>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</si>
  <si>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</si>
  <si>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</si>
  <si>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</si>
  <si>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</si>
  <si>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</si>
  <si>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</si>
  <si>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</si>
  <si>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</si>
  <si>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</si>
  <si>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</si>
  <si>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</si>
  <si>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</si>
  <si>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</si>
  <si>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</si>
  <si>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</si>
  <si>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</si>
  <si>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</si>
  <si>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</si>
  <si>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</si>
  <si>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</si>
  <si>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</si>
  <si>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</si>
  <si>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</si>
  <si>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</si>
  <si>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</si>
  <si>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</si>
  <si>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</si>
  <si>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</si>
  <si>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</si>
  <si>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</si>
  <si>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</si>
  <si>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</si>
  <si>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</si>
  <si>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</si>
  <si>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</si>
  <si>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</si>
  <si>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</si>
  <si>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</si>
  <si>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</si>
  <si>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</si>
  <si>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</si>
  <si>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</si>
  <si>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</si>
  <si>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</si>
  <si>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</si>
  <si>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</si>
  <si>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</si>
  <si>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</si>
  <si>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</si>
  <si>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</si>
  <si>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</si>
  <si>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</si>
  <si>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</si>
  <si>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</si>
  <si>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</si>
  <si>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</si>
  <si>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</si>
  <si>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</si>
  <si>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</si>
  <si>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</si>
  <si>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</si>
  <si>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</si>
  <si>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</si>
  <si>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</si>
  <si>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</si>
  <si>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</si>
  <si>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</si>
  <si>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</si>
  <si>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</si>
  <si>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</si>
  <si>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</si>
  <si>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</si>
  <si>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</si>
  <si>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</si>
  <si>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</si>
  <si>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</si>
  <si>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</si>
  <si>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</si>
  <si>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</si>
  <si>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</si>
  <si>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</si>
  <si>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</si>
  <si>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</si>
  <si>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</si>
  <si>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</si>
  <si>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</si>
  <si>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</si>
  <si>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</si>
  <si>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</si>
  <si>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</si>
  <si>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</si>
  <si>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</si>
  <si>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</si>
  <si>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</si>
  <si>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</si>
  <si>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</si>
  <si>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</si>
  <si>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</si>
  <si>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</si>
  <si>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</si>
  <si>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</si>
  <si>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</si>
  <si>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</si>
  <si>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</si>
  <si>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</si>
  <si>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</si>
  <si>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</si>
  <si>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</si>
  <si>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</si>
  <si>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</si>
  <si>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</si>
  <si>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</si>
  <si>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</si>
  <si>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</si>
  <si>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</si>
  <si>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</si>
  <si>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</si>
  <si>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</si>
  <si>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</si>
  <si>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</si>
  <si>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</si>
  <si>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</si>
  <si>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</si>
  <si>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</si>
  <si>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</si>
  <si>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</si>
  <si>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</si>
  <si>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</si>
  <si>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</si>
  <si>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</si>
  <si>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</si>
  <si>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</si>
  <si>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</si>
  <si>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</si>
  <si>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</si>
  <si>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</si>
  <si>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</si>
  <si>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</si>
  <si>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</si>
  <si>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</si>
  <si>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</si>
  <si>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</si>
  <si>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</si>
  <si>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</si>
  <si>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</si>
  <si>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</si>
  <si>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</si>
  <si>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</si>
  <si>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</si>
  <si>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</si>
  <si>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</si>
  <si>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</si>
  <si>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</si>
  <si>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</si>
  <si>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</si>
  <si>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</si>
  <si>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</si>
  <si>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</si>
  <si>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</si>
  <si>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</si>
  <si>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</si>
  <si>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</si>
  <si>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</si>
  <si>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</si>
  <si>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</si>
  <si>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</si>
  <si>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</si>
  <si>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</si>
  <si>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</si>
  <si>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</si>
  <si>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</si>
  <si>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</si>
  <si>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</si>
  <si>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</si>
  <si>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</si>
  <si>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</si>
  <si>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</si>
  <si>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</si>
  <si>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</si>
  <si>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</si>
  <si>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</si>
  <si>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</si>
  <si>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</si>
  <si>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</si>
  <si>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</si>
  <si>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</si>
  <si>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</si>
  <si>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</si>
  <si>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</si>
  <si>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</si>
  <si>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</si>
  <si>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</si>
  <si>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</si>
  <si>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</si>
  <si>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</si>
  <si>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</si>
  <si>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</si>
  <si>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</si>
  <si>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</si>
  <si>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</si>
  <si>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</si>
  <si>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</si>
  <si>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</si>
  <si>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</si>
  <si>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</si>
  <si>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</si>
  <si>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</si>
  <si>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</si>
  <si>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</si>
  <si>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</si>
  <si>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</si>
  <si>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</si>
  <si>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</si>
  <si>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</si>
  <si>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</si>
  <si>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</si>
  <si>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</si>
  <si>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</si>
  <si>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</si>
  <si>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</si>
  <si>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</si>
  <si>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</si>
  <si>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</si>
  <si>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</si>
  <si>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</si>
  <si>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</si>
  <si>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</si>
  <si>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</si>
  <si>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</si>
  <si>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</si>
  <si>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</si>
  <si>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</si>
  <si>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</si>
  <si>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</si>
  <si>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</si>
  <si>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</si>
  <si>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</si>
  <si>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</si>
  <si>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</si>
  <si>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</si>
  <si>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</si>
  <si>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</si>
  <si>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</si>
  <si>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</si>
  <si>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</si>
  <si>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</si>
  <si>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</si>
  <si>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</si>
  <si>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</si>
  <si>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</si>
  <si>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</si>
  <si>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</si>
  <si>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</si>
  <si>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</si>
  <si>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</si>
  <si>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</si>
  <si>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</si>
  <si>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</si>
  <si>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</si>
  <si>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</si>
  <si>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</si>
  <si>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</si>
  <si>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</si>
  <si>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</si>
  <si>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</si>
  <si>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</si>
  <si>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</si>
  <si>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</si>
  <si>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</si>
  <si>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</si>
  <si>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</si>
  <si>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</si>
  <si>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</si>
  <si>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</si>
  <si>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</si>
  <si>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</si>
  <si>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</si>
  <si>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</si>
  <si>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</si>
  <si>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</si>
  <si>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</si>
  <si>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</si>
  <si>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</si>
  <si>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</si>
  <si>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</si>
  <si>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</si>
  <si>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</si>
  <si>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</si>
  <si>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</si>
  <si>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</si>
  <si>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</si>
  <si>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</si>
  <si>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</si>
  <si>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</si>
  <si>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</si>
  <si>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</si>
  <si>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</si>
  <si>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</si>
  <si>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</si>
  <si>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</si>
  <si>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</si>
  <si>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</si>
  <si>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</si>
  <si>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</si>
  <si>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</si>
  <si>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</si>
  <si>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</si>
  <si>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</si>
  <si>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</si>
  <si>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</si>
  <si>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</si>
  <si>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</si>
  <si>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</si>
  <si>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</si>
  <si>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</si>
  <si>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</si>
  <si>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</si>
  <si>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</si>
  <si>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</si>
  <si>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</si>
  <si>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</si>
  <si>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</si>
  <si>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</si>
  <si>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</si>
  <si>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</si>
  <si>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</si>
  <si>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</si>
  <si>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</si>
  <si>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</si>
  <si>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</si>
  <si>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</si>
  <si>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</si>
  <si>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</si>
  <si>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</si>
  <si>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</si>
  <si>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</si>
  <si>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</si>
  <si>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</si>
  <si>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</si>
  <si>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</si>
  <si>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</si>
  <si>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</si>
  <si>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</si>
  <si>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</si>
  <si>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</si>
  <si>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</si>
  <si>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</si>
  <si>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</si>
  <si>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</si>
  <si>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</si>
  <si>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</si>
  <si>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</si>
  <si>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</si>
  <si>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</si>
  <si>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</si>
  <si>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</si>
  <si>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</si>
  <si>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</si>
  <si>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</si>
  <si>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</si>
  <si>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</si>
  <si>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</si>
  <si>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</si>
  <si>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</si>
  <si>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</si>
  <si>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</si>
  <si>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</si>
  <si>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</si>
  <si>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</si>
  <si>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</si>
  <si>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</si>
  <si>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</si>
  <si>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</si>
  <si>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</si>
  <si>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</si>
  <si>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</si>
  <si>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</si>
  <si>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</si>
  <si>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</si>
  <si>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</si>
  <si>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</si>
  <si>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</si>
  <si>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</si>
  <si>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</si>
  <si>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</si>
  <si>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</si>
  <si>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</si>
  <si>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</si>
  <si>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</si>
  <si>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</si>
  <si>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</si>
  <si>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</si>
  <si>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</si>
  <si>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</si>
  <si>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</si>
  <si>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</si>
  <si>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</si>
  <si>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</si>
  <si>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</si>
  <si>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</si>
  <si>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</si>
  <si>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</si>
  <si>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</si>
  <si>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</si>
  <si>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</si>
  <si>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</si>
  <si>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</si>
  <si>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</si>
  <si>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</si>
  <si>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</si>
  <si>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</si>
  <si>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</si>
  <si>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</si>
  <si>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</si>
  <si>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</si>
  <si>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</si>
  <si>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</si>
  <si>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</si>
  <si>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</si>
  <si>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</si>
  <si>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</si>
  <si>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</si>
  <si>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</si>
  <si>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</si>
  <si>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</si>
  <si>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</si>
  <si>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</si>
  <si>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</si>
  <si>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</si>
  <si>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</si>
  <si>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</si>
  <si>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</si>
  <si>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</si>
  <si>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</si>
  <si>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</si>
  <si>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</si>
  <si>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</si>
  <si>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</si>
  <si>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</si>
  <si>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</si>
  <si>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</si>
  <si>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</si>
  <si>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</si>
  <si>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</si>
  <si>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</si>
  <si>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</si>
  <si>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</si>
  <si>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</si>
  <si>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</si>
  <si>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</si>
  <si>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</si>
  <si>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</si>
  <si>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</si>
  <si>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</si>
  <si>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</si>
  <si>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</si>
  <si>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</si>
  <si>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</si>
  <si>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</si>
  <si>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</si>
  <si>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</si>
  <si>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</si>
  <si>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</si>
  <si>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</si>
  <si>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</si>
  <si>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</si>
  <si>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</si>
  <si>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</si>
  <si>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</si>
  <si>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</si>
  <si>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</si>
  <si>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</si>
  <si>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</si>
  <si>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</si>
  <si>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</si>
  <si>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</si>
  <si>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</si>
  <si>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</si>
  <si>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</si>
  <si>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</si>
  <si>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</si>
  <si>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</si>
  <si>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</si>
  <si>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</si>
  <si>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</si>
  <si>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</si>
  <si>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</si>
  <si>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</si>
  <si>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</si>
  <si>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</si>
  <si>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</si>
  <si>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</si>
  <si>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</si>
  <si>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</si>
  <si>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</si>
  <si>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</si>
  <si>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</si>
  <si>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</si>
  <si>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</si>
  <si>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</si>
  <si>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</si>
  <si>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</si>
  <si>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</si>
  <si>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</si>
  <si>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</si>
  <si>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</si>
  <si>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</si>
  <si>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</si>
  <si>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</si>
  <si>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</si>
  <si>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</si>
  <si>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</si>
  <si>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</si>
  <si>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</si>
  <si>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</si>
  <si>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</si>
  <si>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</si>
  <si>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</si>
  <si>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</si>
  <si>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</si>
  <si>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</si>
  <si>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</si>
  <si>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</si>
  <si>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</si>
  <si>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</si>
  <si>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</si>
  <si>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</si>
  <si>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</si>
  <si>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</si>
  <si>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</si>
  <si>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</si>
  <si>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</si>
  <si>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</si>
  <si>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</si>
  <si>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</si>
  <si>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</si>
  <si>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</si>
  <si>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</si>
  <si>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</si>
  <si>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</si>
  <si>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</si>
  <si>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</si>
  <si>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</si>
  <si>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</si>
  <si>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</si>
  <si>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</si>
  <si>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</si>
  <si>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</si>
  <si>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</si>
  <si>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</si>
  <si>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</si>
  <si>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</si>
  <si>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</si>
  <si>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</si>
  <si>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</si>
  <si>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</si>
  <si>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</si>
  <si>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</si>
  <si>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</si>
  <si>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</si>
  <si>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</si>
  <si>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</si>
  <si>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</si>
  <si>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</si>
  <si>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</si>
  <si>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</si>
  <si>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</si>
  <si>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</si>
  <si>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</si>
  <si>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</si>
  <si>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</si>
  <si>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</si>
  <si>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</si>
  <si>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</si>
  <si>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</si>
  <si>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</si>
  <si>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</si>
  <si>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</si>
  <si>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</si>
  <si>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</si>
  <si>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</si>
  <si>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</si>
  <si>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</si>
  <si>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</si>
  <si>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</si>
  <si>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</si>
  <si>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</si>
  <si>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</si>
  <si>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</si>
  <si>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</si>
  <si>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</si>
  <si>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</si>
  <si>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</si>
  <si>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</si>
  <si>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</si>
  <si>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</si>
  <si>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</si>
  <si>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</si>
  <si>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</si>
  <si>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</si>
  <si>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</si>
  <si>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</si>
  <si>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</si>
  <si>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</si>
  <si>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</si>
  <si>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</si>
  <si>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</si>
  <si>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</si>
  <si>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</si>
  <si>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</si>
  <si>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</si>
  <si>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</si>
  <si>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</si>
  <si>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</si>
  <si>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</si>
  <si>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</si>
  <si>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</si>
  <si>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</si>
  <si>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</si>
  <si>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</si>
  <si>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</si>
  <si>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</si>
  <si>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</si>
  <si>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</si>
  <si>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</si>
  <si>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</si>
  <si>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</si>
  <si>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</si>
  <si>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</si>
  <si>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</si>
  <si>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</si>
  <si>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</si>
  <si>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</si>
  <si>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</si>
  <si>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</si>
  <si>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</si>
  <si>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</si>
  <si>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</si>
  <si>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</si>
  <si>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</si>
  <si>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</si>
  <si>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</si>
  <si>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</si>
  <si>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</si>
  <si>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</si>
  <si>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</si>
  <si>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</si>
  <si>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</si>
  <si>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</si>
  <si>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</si>
  <si>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</si>
  <si>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</si>
  <si>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</si>
  <si>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</si>
  <si>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</si>
  <si>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</si>
  <si>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</si>
  <si>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</si>
  <si>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</si>
  <si>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</si>
  <si>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</si>
  <si>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</si>
  <si>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</si>
  <si>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</si>
  <si>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</si>
  <si>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</si>
  <si>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</si>
  <si>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</si>
  <si>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</si>
  <si>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</si>
  <si>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</si>
  <si>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</si>
  <si>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</si>
  <si>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</si>
  <si>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</si>
  <si>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</si>
  <si>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</si>
  <si>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</si>
  <si>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</si>
  <si>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</si>
  <si>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</si>
  <si>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</si>
  <si>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</si>
  <si>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</si>
  <si>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</si>
  <si>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</si>
  <si>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</si>
  <si>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</si>
  <si>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</si>
  <si>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</si>
  <si>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</si>
  <si>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</si>
  <si>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</si>
  <si>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</si>
  <si>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</si>
  <si>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</si>
  <si>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</si>
  <si>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</si>
  <si>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</si>
  <si>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</si>
  <si>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</si>
  <si>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</si>
  <si>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</si>
  <si>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</si>
  <si>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</si>
  <si>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</si>
  <si>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</si>
  <si>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</si>
  <si>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</si>
  <si>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</si>
  <si>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</si>
  <si>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</si>
  <si>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</si>
  <si>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</si>
  <si>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</si>
  <si>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</si>
  <si>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</si>
  <si>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</si>
  <si>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</si>
  <si>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</si>
  <si>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</si>
  <si>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</si>
  <si>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</si>
  <si>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</si>
  <si>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</si>
  <si>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</si>
  <si>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</si>
  <si>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</si>
  <si>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</si>
  <si>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</si>
  <si>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</si>
  <si>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</si>
  <si>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</si>
  <si>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</si>
  <si>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</si>
  <si>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</si>
  <si>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</si>
  <si>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</si>
  <si>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</si>
  <si>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</si>
  <si>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</si>
  <si>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</si>
  <si>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</si>
  <si>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</si>
  <si>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</si>
  <si>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</si>
  <si>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</si>
  <si>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</si>
  <si>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</si>
  <si>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</si>
  <si>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</si>
  <si>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</si>
  <si>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</si>
  <si>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</si>
  <si>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</si>
  <si>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</si>
  <si>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</si>
  <si>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</si>
  <si>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</si>
  <si>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</si>
  <si>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</si>
  <si>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</si>
  <si>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</si>
  <si>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</si>
  <si>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</si>
  <si>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</si>
  <si>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</si>
  <si>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</si>
  <si>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</si>
  <si>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</si>
  <si>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</si>
  <si>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</si>
  <si>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</si>
  <si>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</si>
  <si>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</si>
  <si>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</si>
  <si>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</si>
  <si>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</si>
  <si>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</si>
  <si>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</si>
  <si>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</si>
  <si>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</si>
  <si>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</si>
  <si>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</si>
  <si>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</si>
  <si>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</si>
  <si>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</si>
  <si>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</si>
  <si>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</si>
  <si>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</si>
  <si>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</si>
  <si>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</si>
  <si>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</si>
  <si>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</si>
  <si>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</si>
  <si>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</si>
  <si>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</si>
  <si>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</si>
  <si>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</si>
  <si>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</si>
  <si>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</si>
  <si>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</si>
  <si>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</si>
  <si>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</si>
  <si>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</si>
  <si>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</si>
  <si>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</si>
  <si>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</si>
  <si>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</si>
  <si>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</si>
  <si>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</si>
  <si>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</si>
  <si>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</si>
  <si>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</si>
  <si>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</si>
  <si>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</si>
  <si>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</si>
  <si>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</si>
  <si>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</si>
  <si>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</si>
  <si>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</si>
  <si>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</si>
  <si>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</si>
  <si>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</si>
  <si>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</si>
  <si>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</si>
  <si>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</si>
  <si>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</si>
  <si>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</si>
  <si>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</si>
  <si>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</si>
  <si>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</si>
  <si>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</si>
  <si>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</si>
  <si>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</si>
  <si>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</si>
  <si>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</si>
  <si>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</si>
  <si>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</si>
  <si>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</si>
  <si>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</si>
  <si>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</si>
  <si>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</si>
  <si>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</si>
  <si>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</si>
  <si>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</si>
  <si>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</si>
  <si>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</si>
  <si>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</si>
  <si>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</si>
  <si>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</si>
  <si>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</si>
  <si>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</si>
  <si>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</si>
  <si>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</si>
  <si>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</si>
  <si>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</si>
  <si>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</si>
  <si>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</si>
  <si>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</si>
  <si>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</si>
  <si>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</si>
  <si>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</si>
  <si>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</si>
  <si>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</si>
  <si>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</si>
  <si>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</si>
  <si>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</si>
  <si>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</si>
  <si>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</si>
  <si>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</si>
  <si>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</si>
  <si>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</si>
  <si>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</si>
  <si>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</si>
  <si>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</si>
  <si>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</si>
  <si>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</si>
  <si>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</si>
  <si>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</si>
  <si>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</si>
  <si>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</si>
  <si>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</si>
  <si>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</si>
  <si>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</si>
  <si>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</si>
  <si>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</si>
  <si>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</si>
  <si>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</si>
  <si>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</si>
  <si>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</si>
  <si>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</si>
  <si>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</si>
  <si>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</si>
  <si>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</si>
  <si>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</si>
  <si>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</si>
  <si>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</si>
  <si>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</si>
  <si>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</si>
  <si>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</si>
  <si>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</si>
  <si>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</si>
  <si>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</si>
  <si>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</si>
  <si>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</si>
  <si>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</si>
  <si>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</si>
  <si>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</si>
  <si>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</si>
  <si>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</si>
  <si>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</si>
  <si>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</si>
  <si>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</si>
  <si>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</si>
  <si>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</si>
  <si>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</si>
  <si>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</si>
  <si>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</si>
  <si>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</si>
  <si>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</si>
  <si>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</si>
  <si>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</si>
  <si>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</si>
  <si>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</si>
  <si>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</si>
  <si>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</si>
  <si>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</si>
  <si>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</si>
  <si>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</si>
  <si>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</si>
  <si>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</si>
  <si>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</si>
  <si>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</si>
  <si>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</si>
  <si>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</si>
  <si>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</si>
  <si>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</si>
  <si>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</si>
  <si>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</si>
  <si>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</si>
  <si>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</si>
  <si>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</si>
  <si>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</si>
  <si>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</si>
  <si>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</si>
  <si>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</si>
  <si>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</si>
  <si>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</si>
  <si>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</si>
  <si>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</si>
  <si>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</si>
  <si>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</si>
  <si>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</si>
  <si>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</si>
  <si>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</si>
  <si>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</si>
  <si>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</si>
  <si>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</si>
  <si>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</si>
  <si>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</si>
  <si>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</si>
  <si>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</si>
  <si>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</si>
  <si>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</si>
  <si>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</si>
  <si>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</si>
  <si>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</si>
  <si>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</si>
  <si>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</si>
  <si>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</si>
  <si>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</si>
  <si>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</si>
  <si>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</si>
  <si>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</si>
  <si>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</si>
  <si>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</si>
  <si>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</si>
  <si>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</si>
  <si>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</si>
  <si>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</si>
  <si>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</si>
  <si>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</si>
  <si>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</si>
  <si>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</si>
  <si>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</si>
  <si>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</si>
  <si>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</si>
  <si>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</si>
  <si>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</si>
  <si>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</si>
  <si>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</si>
  <si>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</si>
  <si>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</si>
  <si>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</si>
  <si>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</si>
  <si>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</si>
  <si>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</si>
  <si>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</si>
  <si>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</si>
  <si>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</si>
  <si>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</si>
  <si>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</si>
  <si>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</si>
  <si>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</si>
  <si>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</si>
  <si>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</si>
  <si>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</si>
  <si>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</si>
  <si>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</si>
  <si>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</si>
  <si>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</si>
  <si>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</si>
  <si>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</si>
  <si>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</si>
  <si>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</si>
  <si>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</si>
  <si>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</si>
  <si>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</si>
  <si>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</si>
  <si>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</si>
  <si>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</si>
  <si>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</si>
  <si>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</si>
  <si>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</si>
  <si>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</si>
  <si>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</si>
  <si>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</si>
  <si>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</si>
  <si>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</si>
  <si>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</si>
  <si>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</si>
  <si>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</si>
  <si>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</si>
  <si>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</si>
  <si>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</si>
  <si>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</si>
  <si>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</si>
  <si>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</si>
  <si>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</si>
  <si>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</si>
  <si>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</si>
  <si>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</si>
  <si>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</si>
  <si>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</si>
  <si>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</si>
  <si>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</si>
  <si>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</si>
  <si>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</si>
  <si>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</si>
  <si>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</si>
  <si>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</si>
  <si>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</si>
  <si>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</si>
  <si>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</si>
  <si>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</si>
  <si>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</si>
  <si>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</si>
  <si>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</si>
  <si>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</si>
  <si>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</si>
  <si>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</si>
  <si>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</si>
  <si>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</si>
  <si>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</si>
  <si>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</si>
  <si>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</si>
  <si>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</si>
  <si>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</si>
  <si>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</si>
  <si>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</si>
  <si>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</si>
  <si>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</si>
  <si>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</si>
  <si>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</si>
  <si>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</si>
  <si>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</si>
  <si>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</si>
  <si>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</si>
  <si>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</si>
  <si>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</si>
  <si>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</si>
  <si>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</si>
  <si>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</si>
  <si>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</si>
  <si>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</si>
  <si>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</si>
  <si>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</si>
  <si>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</si>
  <si>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</si>
  <si>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</si>
  <si>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</si>
  <si>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</si>
  <si>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</si>
  <si>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</si>
  <si>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</si>
  <si>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</si>
  <si>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</si>
  <si>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</si>
  <si>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</si>
  <si>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</si>
  <si>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</si>
  <si>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</si>
  <si>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</si>
  <si>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</si>
  <si>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</si>
  <si>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</si>
  <si>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</si>
  <si>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</si>
  <si>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</si>
  <si>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</si>
  <si>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</si>
  <si>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</si>
  <si>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</si>
  <si>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</si>
  <si>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</si>
  <si>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</si>
  <si>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</si>
  <si>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</si>
  <si>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</si>
  <si>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</si>
  <si>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</si>
  <si>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</si>
  <si>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</si>
  <si>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</si>
  <si>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</si>
  <si>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</si>
  <si>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</si>
  <si>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</si>
  <si>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</si>
  <si>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</si>
  <si>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</si>
  <si>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</si>
  <si>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</si>
  <si>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</si>
  <si>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</si>
  <si>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</si>
  <si>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</si>
  <si>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</si>
  <si>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</si>
  <si>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</si>
  <si>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</si>
  <si>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</si>
  <si>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</si>
  <si>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</si>
  <si>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</si>
  <si>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</si>
  <si>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</si>
  <si>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</si>
  <si>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</si>
  <si>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</si>
  <si>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</si>
  <si>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</si>
  <si>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</si>
  <si>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</si>
  <si>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</si>
  <si>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</si>
  <si>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</si>
  <si>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</si>
  <si>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</si>
  <si>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</si>
  <si>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</si>
  <si>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</si>
  <si>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</si>
  <si>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</si>
  <si>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</si>
  <si>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</si>
  <si>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</si>
  <si>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</si>
  <si>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</si>
  <si>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</si>
  <si>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</si>
  <si>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</si>
  <si>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</si>
  <si>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</si>
  <si>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</si>
  <si>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</si>
  <si>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</si>
  <si>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</si>
  <si>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</si>
  <si>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</si>
  <si>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</si>
  <si>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</si>
  <si>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</si>
  <si>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</si>
  <si>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</si>
  <si>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</si>
  <si>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</si>
  <si>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</si>
  <si>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</si>
  <si>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</si>
  <si>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</si>
  <si>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</si>
  <si>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</si>
  <si>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</si>
  <si>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</si>
  <si>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</si>
  <si>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</si>
  <si>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</si>
  <si>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</si>
  <si>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</si>
  <si>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</si>
  <si>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</si>
  <si>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</si>
  <si>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</si>
  <si>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</si>
  <si>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</si>
  <si>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</si>
  <si>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</si>
  <si>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</si>
  <si>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</si>
  <si>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</si>
  <si>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</si>
  <si>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</si>
  <si>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</si>
  <si>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</si>
  <si>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</si>
  <si>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</si>
  <si>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</si>
  <si>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</si>
  <si>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</si>
  <si>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</si>
  <si>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</si>
  <si>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</si>
  <si>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</si>
  <si>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</si>
  <si>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</si>
  <si>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</si>
  <si>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</si>
  <si>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</si>
  <si>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</si>
  <si>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</si>
  <si>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</si>
  <si>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</si>
  <si>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</si>
  <si>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</si>
  <si>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</si>
  <si>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</si>
  <si>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</si>
  <si>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</si>
  <si>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</si>
  <si>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</si>
  <si>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</si>
  <si>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</si>
  <si>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</si>
  <si>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</si>
  <si>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</si>
  <si>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</si>
  <si>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</si>
  <si>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</si>
  <si>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</si>
  <si>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</si>
  <si>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</si>
  <si>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</si>
  <si>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</si>
  <si>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</si>
  <si>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</si>
  <si>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</si>
  <si>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</si>
  <si>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</si>
  <si>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</si>
  <si>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</si>
  <si>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</si>
  <si>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</si>
  <si>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</si>
  <si>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</si>
  <si>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</si>
  <si>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</si>
  <si>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</si>
  <si>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</si>
  <si>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</si>
  <si>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</si>
  <si>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</si>
  <si>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</si>
  <si>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</si>
  <si>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</si>
  <si>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</si>
  <si>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</si>
  <si>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</si>
  <si>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</si>
  <si>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</si>
  <si>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</si>
  <si>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</si>
  <si>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</si>
  <si>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</si>
  <si>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</si>
  <si>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</si>
  <si>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</si>
  <si>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</si>
  <si>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</si>
  <si>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</si>
  <si>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</si>
  <si>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</si>
  <si>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</si>
  <si>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</si>
  <si>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</si>
  <si>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</si>
  <si>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</si>
  <si>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</si>
  <si>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</si>
  <si>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</si>
  <si>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</si>
  <si>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</si>
  <si>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</si>
  <si>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</si>
  <si>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</si>
  <si>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</si>
  <si>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</si>
  <si>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</si>
  <si>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</si>
  <si>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</si>
  <si>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</si>
  <si>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</si>
  <si>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</si>
  <si>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</si>
  <si>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</si>
  <si>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</si>
  <si>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</si>
  <si>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</si>
  <si>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</si>
  <si>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</si>
  <si>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</si>
  <si>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</si>
  <si>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</si>
  <si>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</si>
  <si>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</si>
  <si>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</si>
  <si>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</si>
  <si>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</si>
  <si>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</si>
  <si>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</si>
  <si>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</si>
  <si>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</si>
  <si>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</si>
  <si>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</si>
  <si>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</si>
  <si>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</si>
  <si>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</si>
  <si>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</si>
  <si>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</si>
  <si>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</si>
  <si>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</si>
  <si>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</si>
  <si>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</si>
  <si>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</si>
  <si>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</si>
  <si>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</si>
  <si>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</si>
  <si>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</si>
  <si>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</si>
  <si>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</si>
  <si>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</si>
  <si>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</si>
  <si>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</si>
  <si>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</si>
  <si>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</si>
  <si>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</si>
  <si>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</si>
  <si>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</si>
  <si>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</si>
  <si>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</si>
  <si>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</si>
  <si>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</si>
  <si>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</si>
  <si>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</si>
  <si>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</si>
  <si>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</si>
  <si>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</si>
  <si>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</si>
  <si>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</si>
  <si>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</si>
  <si>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</si>
  <si>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</si>
  <si>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</si>
  <si>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</si>
  <si>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</si>
  <si>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</si>
  <si>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</si>
  <si>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</si>
  <si>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</si>
  <si>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</si>
  <si>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</si>
  <si>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</si>
  <si>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</si>
  <si>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</si>
  <si>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</si>
  <si>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</si>
  <si>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</si>
  <si>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</si>
  <si>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</si>
  <si>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</si>
  <si>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</si>
  <si>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</si>
  <si>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</si>
  <si>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</si>
  <si>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</si>
  <si>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</si>
  <si>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</si>
  <si>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</si>
  <si>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</si>
  <si>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</si>
  <si>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</si>
  <si>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</si>
  <si>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</si>
  <si>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</si>
  <si>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</si>
  <si>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</si>
  <si>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</si>
  <si>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</si>
  <si>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</si>
  <si>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</si>
  <si>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</si>
  <si>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</si>
  <si>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</si>
  <si>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</si>
  <si>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</si>
  <si>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</si>
  <si>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</si>
  <si>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</si>
  <si>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</si>
  <si>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</si>
  <si>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</si>
  <si>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</si>
  <si>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</si>
  <si>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</si>
  <si>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</si>
  <si>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</si>
  <si>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</si>
  <si>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</si>
  <si>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</si>
  <si>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</si>
  <si>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</si>
  <si>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</si>
  <si>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</si>
  <si>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</si>
  <si>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</si>
  <si>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</si>
  <si>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</si>
  <si>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</si>
  <si>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</si>
  <si>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</si>
  <si>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</si>
  <si>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</si>
  <si>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</si>
  <si>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</si>
  <si>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</si>
  <si>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</si>
  <si>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</si>
  <si>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</si>
  <si>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</si>
  <si>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</si>
  <si>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</si>
  <si>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</si>
  <si>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</si>
  <si>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</si>
  <si>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</si>
  <si>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</si>
  <si>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</si>
  <si>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</si>
  <si>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</si>
  <si>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</si>
  <si>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</si>
  <si>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</si>
  <si>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</si>
  <si>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</si>
  <si>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</si>
  <si>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</si>
  <si>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</si>
  <si>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</si>
  <si>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</si>
  <si>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</si>
  <si>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</si>
  <si>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</si>
  <si>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</si>
  <si>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</si>
  <si>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</si>
  <si>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</si>
  <si>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</si>
  <si>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</si>
  <si>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</si>
  <si>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</si>
  <si>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</si>
  <si>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</si>
  <si>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</si>
  <si>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</si>
  <si>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</si>
  <si>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</si>
  <si>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</si>
  <si>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</si>
  <si>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</si>
  <si>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</si>
  <si>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</si>
  <si>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</si>
  <si>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</si>
  <si>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</si>
  <si>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</si>
  <si>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</si>
  <si>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</si>
  <si>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</si>
  <si>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</si>
  <si>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</si>
  <si>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</si>
  <si>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</si>
  <si>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</si>
  <si>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</si>
  <si>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</si>
  <si>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</si>
  <si>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</si>
  <si>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</si>
  <si>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</si>
  <si>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</si>
  <si>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</si>
  <si>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</si>
  <si>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</si>
  <si>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</si>
  <si>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</si>
  <si>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</si>
  <si>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</si>
  <si>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</si>
  <si>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</si>
  <si>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</si>
  <si>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</si>
  <si>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</si>
  <si>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</si>
  <si>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</si>
  <si>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</si>
  <si>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</si>
  <si>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</si>
  <si>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</si>
  <si>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</si>
  <si>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</si>
  <si>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</si>
  <si>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</si>
  <si>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</si>
  <si>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</si>
  <si>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</si>
  <si>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</si>
  <si>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</si>
  <si>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</si>
  <si>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</si>
  <si>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</si>
  <si>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</si>
  <si>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</si>
  <si>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</si>
  <si>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</si>
  <si>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</si>
  <si>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</si>
  <si>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</si>
  <si>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</si>
  <si>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</si>
  <si>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</si>
  <si>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</si>
  <si>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</si>
  <si>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</si>
  <si>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</si>
  <si>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</si>
  <si>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</si>
  <si>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</si>
  <si>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</si>
  <si>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</si>
  <si>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</si>
  <si>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</si>
  <si>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</si>
  <si>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</si>
  <si>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</si>
  <si>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</si>
  <si>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</si>
  <si>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</si>
  <si>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</si>
  <si>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</si>
  <si>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</si>
  <si>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</si>
  <si>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</si>
  <si>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</si>
  <si>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</si>
  <si>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</si>
  <si>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</si>
  <si>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</si>
  <si>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</si>
  <si>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</si>
  <si>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</si>
  <si>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</si>
  <si>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</si>
  <si>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</si>
  <si>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</si>
  <si>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</si>
  <si>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</si>
  <si>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</si>
  <si>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</si>
  <si>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</si>
  <si>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</si>
  <si>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</si>
  <si>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</si>
  <si>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</si>
  <si>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</si>
  <si>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</si>
  <si>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</si>
  <si>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</si>
  <si>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</si>
  <si>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</si>
  <si>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</si>
  <si>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</si>
  <si>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</si>
  <si>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</si>
  <si>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</si>
  <si>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</si>
  <si>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</si>
  <si>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</si>
  <si>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</si>
  <si>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</si>
  <si>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</si>
  <si>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</si>
  <si>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</si>
  <si>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</si>
  <si>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</si>
  <si>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</si>
  <si>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</si>
  <si>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</si>
  <si>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</si>
  <si>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</si>
  <si>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</si>
  <si>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</si>
  <si>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</si>
  <si>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</si>
  <si>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</si>
  <si>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</si>
  <si>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</si>
  <si>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</si>
  <si>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</si>
  <si>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</si>
  <si>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</si>
  <si>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</si>
  <si>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</si>
  <si>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</si>
  <si>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</si>
  <si>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</si>
  <si>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</si>
  <si>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</si>
  <si>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</si>
  <si>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</si>
  <si>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</si>
  <si>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</si>
  <si>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</si>
  <si>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</si>
  <si>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</si>
  <si>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</si>
  <si>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</si>
  <si>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</si>
  <si>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</si>
  <si>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</si>
  <si>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</si>
  <si>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</si>
  <si>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</si>
  <si>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</si>
  <si>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</si>
  <si>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</si>
  <si>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</si>
  <si>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</si>
  <si>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</si>
  <si>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</si>
  <si>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</si>
  <si>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</si>
  <si>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</si>
  <si>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</si>
  <si>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</si>
  <si>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</si>
  <si>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</si>
  <si>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</si>
  <si>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</si>
  <si>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</si>
  <si>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</si>
  <si>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</si>
  <si>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</si>
  <si>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</si>
  <si>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</si>
  <si>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</si>
  <si>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</si>
  <si>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</si>
  <si>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</si>
  <si>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</si>
  <si>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</si>
  <si>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</si>
  <si>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</si>
  <si>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</si>
  <si>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</si>
  <si>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</si>
  <si>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</si>
  <si>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</si>
  <si>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</si>
  <si>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</si>
  <si>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</si>
  <si>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</si>
  <si>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</si>
  <si>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</si>
  <si>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</si>
  <si>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</si>
  <si>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</si>
  <si>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</si>
  <si>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</si>
  <si>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</si>
  <si>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</si>
  <si>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</si>
  <si>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</si>
  <si>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</si>
  <si>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</si>
  <si>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</si>
  <si>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</si>
  <si>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</si>
  <si>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</si>
  <si>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</si>
  <si>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</si>
  <si>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</si>
  <si>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</si>
  <si>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</si>
  <si>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</si>
  <si>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</si>
  <si>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</si>
  <si>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</si>
  <si>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</si>
  <si>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</si>
  <si>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</si>
  <si>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</si>
  <si>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</si>
  <si>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</si>
  <si>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</si>
  <si>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</si>
  <si>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</si>
  <si>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</si>
  <si>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</si>
  <si>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</si>
  <si>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</si>
  <si>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</si>
  <si>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</si>
  <si>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</si>
  <si>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</si>
  <si>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</si>
  <si>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</si>
  <si>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</si>
  <si>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</si>
  <si>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</si>
  <si>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</si>
  <si>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</si>
  <si>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</si>
  <si>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</si>
  <si>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</si>
  <si>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</si>
  <si>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</si>
  <si>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</si>
  <si>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</si>
  <si>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</si>
  <si>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</si>
  <si>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</si>
  <si>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</si>
  <si>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</si>
  <si>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</si>
  <si>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</si>
  <si>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</si>
  <si>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</si>
  <si>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</si>
  <si>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</si>
  <si>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</si>
  <si>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</si>
  <si>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</si>
  <si>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</si>
  <si>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</si>
  <si>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</si>
  <si>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</si>
  <si>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</si>
  <si>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</si>
  <si>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</si>
  <si>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</si>
  <si>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</si>
  <si>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</si>
  <si>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</si>
  <si>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</si>
  <si>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</si>
  <si>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</si>
  <si>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</si>
  <si>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</si>
  <si>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</si>
  <si>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</si>
  <si>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</si>
  <si>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</si>
  <si>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</si>
  <si>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</si>
  <si>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</si>
  <si>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</si>
  <si>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</si>
  <si>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</si>
  <si>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</si>
  <si>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</si>
  <si>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</si>
  <si>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</si>
  <si>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</si>
  <si>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</si>
  <si>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</si>
  <si>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</si>
  <si>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</si>
  <si>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</si>
  <si>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</si>
  <si>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</si>
  <si>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</si>
  <si>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</si>
  <si>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</si>
  <si>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</si>
  <si>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</si>
  <si>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</si>
  <si>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</si>
  <si>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</si>
  <si>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</si>
  <si>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</si>
  <si>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</si>
  <si>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</si>
  <si>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</si>
  <si>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</si>
  <si>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</si>
  <si>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</si>
  <si>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</si>
  <si>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</si>
  <si>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</si>
  <si>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</si>
  <si>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</si>
  <si>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</si>
  <si>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</si>
  <si>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</si>
  <si>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</si>
  <si>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</si>
  <si>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</si>
  <si>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</si>
  <si>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</si>
  <si>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</si>
  <si>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</si>
  <si>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</si>
  <si>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</si>
  <si>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</si>
  <si>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</si>
  <si>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</si>
  <si>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</si>
  <si>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</si>
  <si>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</si>
  <si>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</si>
  <si>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</si>
  <si>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</si>
  <si>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</si>
  <si>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</si>
  <si>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</si>
  <si>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</si>
  <si>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</si>
  <si>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</si>
  <si>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</si>
  <si>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</si>
  <si>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</si>
  <si>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</si>
  <si>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</si>
  <si>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</si>
  <si>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</si>
  <si>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</si>
  <si>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</si>
  <si>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</si>
  <si>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</si>
  <si>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</si>
  <si>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</si>
  <si>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</si>
  <si>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</si>
  <si>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</si>
  <si>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</si>
  <si>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</si>
  <si>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</si>
  <si>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</si>
  <si>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</si>
  <si>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</si>
  <si>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</si>
  <si>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</si>
  <si>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</si>
  <si>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</si>
  <si>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</si>
  <si>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</si>
  <si>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</si>
  <si>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</si>
  <si>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</si>
  <si>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</si>
  <si>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</si>
  <si>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</si>
  <si>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</si>
  <si>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</si>
  <si>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</si>
  <si>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</si>
  <si>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</si>
  <si>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</si>
  <si>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</si>
  <si>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</si>
  <si>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</si>
  <si>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</si>
  <si>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</si>
  <si>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</si>
  <si>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</si>
  <si>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</si>
  <si>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</si>
  <si>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</si>
  <si>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</si>
  <si>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</si>
  <si>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</si>
  <si>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</si>
  <si>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</si>
  <si>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</si>
  <si>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</si>
  <si>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</si>
  <si>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</si>
  <si>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</si>
  <si>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</si>
  <si>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</si>
  <si>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</si>
  <si>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</si>
  <si>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</si>
  <si>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</si>
  <si>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</si>
  <si>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</si>
  <si>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</si>
  <si>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</si>
  <si>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</si>
  <si>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</si>
  <si>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</si>
  <si>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</si>
  <si>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</si>
  <si>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</si>
  <si>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</si>
  <si>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</si>
  <si>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</si>
  <si>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</si>
  <si>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</si>
  <si>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</si>
  <si>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</si>
  <si>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</si>
  <si>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</si>
  <si>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</si>
  <si>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</si>
  <si>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</si>
  <si>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</si>
  <si>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</si>
  <si>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</si>
  <si>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</si>
  <si>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</si>
  <si>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</si>
  <si>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</si>
  <si>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</si>
  <si>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</si>
  <si>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</si>
  <si>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</si>
  <si>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</si>
  <si>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</si>
  <si>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</si>
  <si>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</si>
  <si>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</si>
  <si>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</si>
  <si>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</si>
  <si>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</si>
  <si>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</si>
  <si>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</si>
  <si>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</si>
  <si>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</si>
  <si>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</si>
  <si>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</si>
  <si>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</si>
  <si>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</si>
  <si>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</si>
  <si>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</si>
  <si>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</si>
  <si>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</si>
  <si>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</si>
  <si>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</si>
  <si>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</si>
  <si>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</si>
  <si>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</si>
  <si>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</si>
  <si>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</si>
  <si>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</si>
  <si>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</si>
  <si>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</si>
  <si>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</si>
  <si>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</si>
  <si>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</si>
  <si>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</si>
  <si>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</si>
  <si>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</si>
  <si>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</si>
  <si>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</si>
  <si>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</si>
  <si>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</si>
  <si>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</si>
  <si>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</si>
  <si>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</si>
  <si>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</si>
  <si>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</si>
  <si>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</si>
  <si>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</si>
  <si>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</si>
  <si>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</si>
  <si>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</si>
  <si>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</si>
  <si>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</si>
  <si>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</si>
  <si>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</si>
  <si>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</si>
  <si>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</si>
  <si>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</si>
  <si>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</si>
  <si>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</si>
  <si>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</si>
  <si>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</si>
  <si>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</si>
  <si>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</si>
  <si>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</si>
  <si>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</si>
  <si>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</si>
  <si>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</si>
  <si>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</si>
  <si>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</si>
  <si>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</si>
  <si>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</si>
  <si>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</si>
  <si>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</si>
  <si>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</si>
  <si>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</si>
  <si>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</si>
  <si>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</si>
  <si>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</si>
  <si>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</si>
  <si>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</si>
  <si>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</si>
  <si>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</si>
  <si>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</si>
  <si>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</si>
  <si>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</si>
  <si>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</si>
  <si>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</si>
  <si>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</si>
  <si>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</si>
  <si>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</si>
  <si>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</si>
  <si>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</si>
  <si>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</si>
  <si>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</si>
  <si>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</si>
  <si>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</si>
  <si>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</si>
  <si>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</si>
  <si>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</si>
  <si>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</si>
  <si>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</si>
  <si>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</si>
  <si>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</si>
  <si>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</si>
  <si>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</si>
  <si>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</si>
  <si>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</si>
  <si>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</si>
  <si>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</si>
  <si>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</si>
  <si>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</si>
  <si>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</si>
  <si>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</si>
  <si>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</si>
  <si>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</si>
  <si>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</si>
  <si>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</si>
  <si>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</si>
  <si>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</si>
  <si>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</si>
  <si>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</si>
  <si>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</si>
  <si>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</si>
  <si>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</si>
  <si>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</si>
  <si>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</si>
  <si>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</si>
  <si>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</si>
  <si>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</si>
  <si>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</si>
  <si>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</si>
  <si>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</si>
  <si>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</si>
  <si>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</si>
  <si>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</si>
  <si>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</si>
  <si>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</si>
  <si>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</si>
  <si>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</si>
  <si>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</si>
  <si>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</si>
  <si>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</si>
  <si>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</si>
  <si>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</si>
  <si>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</si>
  <si>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</si>
  <si>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</si>
  <si>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</si>
  <si>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</si>
  <si>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</si>
  <si>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</si>
  <si>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</si>
  <si>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</si>
  <si>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</si>
  <si>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</si>
  <si>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</si>
  <si>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</si>
  <si>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</si>
  <si>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</si>
  <si>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</si>
  <si>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</si>
  <si>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</si>
  <si>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</si>
  <si>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</si>
  <si>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</si>
  <si>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</si>
  <si>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</si>
  <si>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</si>
  <si>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</si>
  <si>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</si>
  <si>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</si>
  <si>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</si>
  <si>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</si>
  <si>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</si>
  <si>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</si>
  <si>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</si>
  <si>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</si>
  <si>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</si>
  <si>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</si>
  <si>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</si>
  <si>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</si>
  <si>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</si>
  <si>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</si>
  <si>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</si>
  <si>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</si>
  <si>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</si>
  <si>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</si>
  <si>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</si>
  <si>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</si>
  <si>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</si>
  <si>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</si>
  <si>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</si>
  <si>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</si>
  <si>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</si>
  <si>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</si>
  <si>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</si>
  <si>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</si>
  <si>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</si>
  <si>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</si>
  <si>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</si>
  <si>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</si>
  <si>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</si>
  <si>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</si>
  <si>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</si>
  <si>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</si>
  <si>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</si>
  <si>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</si>
  <si>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</si>
  <si>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</si>
  <si>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</si>
  <si>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</si>
  <si>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</si>
  <si>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</si>
  <si>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</si>
  <si>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</si>
  <si>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</si>
  <si>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</si>
  <si>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</si>
  <si>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</si>
  <si>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</si>
  <si>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</si>
  <si>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</si>
  <si>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</si>
  <si>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</si>
  <si>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</si>
  <si>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</si>
  <si>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</si>
  <si>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</si>
  <si>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</si>
  <si>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</si>
  <si>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</si>
  <si>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</si>
  <si>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</si>
  <si>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</si>
  <si>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</si>
  <si>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</si>
  <si>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</si>
  <si>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</si>
  <si>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</si>
  <si>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</si>
  <si>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</si>
  <si>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</si>
  <si>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</si>
  <si>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</si>
  <si>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</si>
  <si>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</si>
  <si>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</si>
  <si>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</si>
  <si>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</si>
  <si>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</si>
  <si>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</si>
  <si>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</si>
  <si>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</si>
  <si>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</si>
  <si>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</si>
  <si>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</si>
  <si>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</si>
  <si>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</si>
  <si>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</si>
  <si>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</si>
  <si>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</si>
  <si>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</si>
  <si>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</si>
  <si>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</si>
  <si>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</si>
  <si>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</si>
  <si>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</si>
  <si>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</si>
  <si>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</si>
  <si>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</si>
  <si>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</si>
  <si>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</si>
  <si>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</si>
  <si>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</si>
  <si>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</si>
  <si>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</si>
  <si>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</si>
  <si>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</si>
  <si>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</si>
  <si>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</si>
  <si>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</si>
  <si>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</si>
  <si>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</si>
  <si>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</si>
  <si>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</si>
  <si>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</si>
  <si>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</si>
  <si>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</si>
  <si>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</si>
  <si>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</si>
  <si>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</si>
  <si>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</si>
  <si>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</si>
  <si>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</si>
  <si>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</si>
  <si>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</si>
  <si>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</si>
  <si>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</si>
  <si>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</si>
  <si>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</si>
  <si>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</si>
  <si>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</si>
  <si>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</si>
  <si>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</si>
  <si>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</si>
  <si>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</si>
  <si>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</si>
  <si>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</si>
  <si>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</si>
  <si>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</si>
  <si>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</si>
  <si>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</si>
  <si>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</si>
  <si>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</si>
  <si>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</si>
  <si>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</si>
  <si>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</si>
  <si>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</si>
  <si>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</si>
  <si>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</si>
  <si>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</si>
  <si>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</si>
  <si>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</si>
  <si>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</si>
  <si>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</si>
  <si>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</si>
  <si>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</si>
  <si>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</si>
  <si>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</si>
  <si>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</si>
  <si>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</si>
  <si>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</si>
  <si>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</si>
  <si>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</si>
  <si>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</si>
  <si>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</si>
  <si>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</si>
  <si>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</si>
  <si>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</si>
  <si>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</si>
  <si>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</si>
  <si>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</si>
  <si>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</si>
  <si>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</si>
  <si>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</si>
  <si>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</si>
  <si>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</si>
  <si>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</si>
  <si>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</si>
  <si>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</si>
  <si>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</si>
  <si>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</si>
  <si>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</si>
  <si>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</si>
  <si>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</si>
  <si>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</si>
  <si>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</si>
  <si>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</si>
  <si>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</si>
  <si>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</si>
  <si>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</si>
  <si>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</si>
  <si>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</si>
  <si>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</si>
  <si>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</si>
  <si>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</si>
  <si>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</si>
  <si>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</si>
  <si>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</si>
  <si>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</si>
  <si>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</si>
  <si>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</si>
  <si>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</si>
  <si>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</si>
  <si>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</si>
  <si>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</si>
  <si>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</si>
  <si>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</si>
  <si>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</si>
  <si>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</si>
  <si>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</si>
  <si>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</si>
  <si>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</si>
  <si>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</si>
  <si>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</si>
  <si>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</si>
  <si>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</si>
  <si>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</si>
  <si>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</si>
  <si>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</si>
  <si>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</si>
  <si>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</si>
  <si>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</si>
  <si>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</si>
  <si>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</si>
  <si>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</si>
  <si>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</si>
  <si>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</si>
  <si>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</si>
  <si>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</si>
  <si>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</si>
  <si>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</si>
  <si>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</si>
  <si>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</si>
  <si>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</si>
  <si>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</si>
  <si>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</si>
  <si>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</si>
  <si>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</si>
  <si>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</si>
  <si>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</si>
  <si>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</si>
  <si>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</si>
  <si>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</si>
  <si>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</si>
  <si>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</si>
  <si>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</si>
  <si>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</si>
  <si>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</si>
  <si>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</si>
  <si>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</si>
  <si>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</si>
  <si>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</si>
  <si>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</si>
  <si>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</si>
  <si>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</si>
  <si>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</si>
  <si>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</si>
  <si>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</si>
  <si>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</si>
  <si>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</si>
  <si>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</si>
  <si>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</si>
  <si>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</si>
  <si>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</si>
  <si>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</si>
  <si>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</si>
  <si>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</si>
  <si>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</si>
  <si>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</si>
  <si>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</si>
  <si>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</si>
  <si>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</si>
  <si>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</si>
  <si>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</si>
  <si>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</si>
  <si>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</si>
  <si>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</si>
  <si>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</si>
  <si>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</si>
  <si>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</si>
  <si>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</si>
  <si>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</si>
  <si>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</si>
  <si>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</si>
  <si>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</si>
  <si>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</si>
  <si>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</si>
  <si>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</si>
  <si>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</si>
  <si>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</si>
  <si>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</si>
  <si>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</si>
  <si>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</si>
  <si>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</si>
  <si>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</si>
  <si>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</si>
  <si>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</si>
  <si>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</si>
  <si>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</si>
  <si>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</si>
  <si>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</si>
  <si>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</si>
  <si>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</si>
  <si>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</si>
  <si>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</si>
  <si>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</si>
  <si>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</si>
  <si>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</si>
  <si>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</si>
  <si>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</si>
  <si>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</si>
  <si>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</si>
  <si>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</si>
  <si>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</si>
  <si>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</si>
  <si>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</si>
  <si>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</si>
  <si>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</si>
  <si>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</si>
  <si>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</si>
  <si>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</si>
  <si>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</si>
  <si>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</si>
  <si>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</si>
  <si>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</si>
  <si>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</si>
  <si>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</si>
  <si>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</si>
  <si>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</si>
  <si>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</si>
  <si>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</si>
  <si>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</si>
  <si>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</si>
  <si>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</si>
  <si>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</si>
  <si>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</si>
  <si>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</si>
  <si>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</si>
  <si>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</si>
  <si>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</si>
  <si>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</si>
  <si>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</si>
  <si>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</si>
  <si>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</si>
  <si>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</si>
  <si>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</si>
  <si>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</si>
  <si>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</si>
  <si>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</si>
  <si>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</si>
  <si>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</si>
  <si>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</si>
  <si>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</si>
  <si>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</si>
  <si>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</si>
  <si>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</si>
  <si>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</si>
  <si>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</si>
  <si>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</si>
  <si>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</si>
  <si>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</si>
  <si>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</si>
  <si>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</si>
  <si>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</si>
  <si>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</si>
  <si>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</si>
  <si>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</si>
  <si>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</si>
  <si>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</si>
  <si>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</si>
  <si>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</si>
  <si>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</si>
  <si>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</si>
  <si>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</si>
  <si>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</si>
  <si>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</si>
  <si>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</si>
  <si>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</si>
  <si>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</si>
  <si>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</si>
  <si>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</si>
  <si>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</si>
  <si>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</si>
  <si>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</si>
  <si>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</si>
  <si>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</si>
  <si>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</si>
  <si>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</si>
  <si>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</si>
  <si>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</si>
  <si>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</si>
  <si>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</si>
  <si>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</si>
  <si>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</si>
  <si>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</si>
  <si>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</si>
  <si>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</si>
  <si>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</si>
  <si>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</si>
  <si>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</si>
  <si>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</si>
  <si>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</si>
  <si>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</si>
  <si>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</si>
  <si>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</si>
  <si>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</si>
  <si>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</si>
  <si>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</si>
  <si>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</si>
  <si>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</si>
  <si>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</si>
  <si>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</si>
  <si>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</si>
  <si>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</si>
  <si>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</si>
  <si>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</si>
  <si>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</si>
  <si>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</si>
  <si>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</si>
  <si>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</si>
  <si>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</si>
  <si>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</si>
  <si>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</si>
  <si>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</si>
  <si>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</si>
  <si>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</si>
  <si>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</si>
  <si>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</si>
  <si>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</si>
  <si>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</si>
  <si>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</si>
  <si>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</si>
  <si>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</si>
  <si>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</si>
  <si>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</si>
  <si>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</si>
  <si>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</si>
  <si>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</si>
  <si>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</si>
  <si>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</si>
  <si>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</si>
  <si>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</si>
  <si>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</si>
  <si>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</si>
  <si>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</si>
  <si>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</si>
  <si>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</si>
  <si>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</si>
  <si>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</si>
  <si>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</si>
  <si>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</si>
  <si>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</si>
  <si>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</si>
  <si>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</si>
  <si>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</si>
  <si>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</si>
  <si>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</si>
  <si>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</si>
  <si>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</si>
  <si>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</si>
  <si>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</si>
  <si>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</si>
  <si>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</si>
  <si>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</si>
  <si>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</si>
  <si>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</si>
  <si>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</si>
  <si>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</si>
  <si>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</si>
  <si>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</si>
  <si>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</si>
  <si>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</si>
  <si>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</si>
  <si>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</si>
  <si>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</si>
  <si>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</si>
  <si>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</si>
  <si>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</si>
  <si>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</si>
  <si>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</si>
  <si>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</si>
  <si>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</si>
  <si>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</si>
  <si>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</si>
  <si>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</si>
  <si>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</si>
  <si>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</si>
  <si>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</si>
  <si>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</si>
  <si>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</si>
  <si>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</si>
  <si>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</si>
  <si>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</si>
  <si>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</si>
  <si>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</si>
  <si>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</si>
  <si>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</si>
  <si>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</si>
  <si>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</si>
  <si>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</si>
  <si>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</si>
  <si>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</si>
  <si>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</si>
  <si>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</si>
  <si>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</si>
  <si>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</si>
  <si>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</si>
  <si>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</si>
  <si>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</si>
  <si>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</si>
  <si>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</si>
  <si>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</si>
  <si>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</si>
  <si>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</si>
  <si>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</si>
  <si>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</si>
  <si>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</si>
  <si>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</si>
  <si>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</si>
  <si>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</si>
  <si>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</si>
  <si>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</si>
  <si>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</si>
  <si>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</si>
  <si>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</si>
  <si>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</si>
  <si>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</si>
  <si>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</si>
  <si>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</si>
  <si>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</si>
  <si>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</si>
  <si>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</si>
  <si>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</si>
  <si>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</si>
  <si>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</si>
  <si>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</si>
  <si>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</si>
  <si>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</si>
  <si>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</si>
  <si>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</si>
  <si>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</si>
  <si>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</si>
  <si>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</si>
  <si>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</si>
  <si>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</si>
  <si>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</si>
  <si>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</si>
  <si>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</si>
  <si>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</si>
  <si>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</si>
  <si>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</si>
  <si>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</si>
  <si>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</si>
  <si>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</si>
  <si>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</si>
  <si>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</si>
  <si>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</si>
  <si>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</si>
  <si>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</si>
  <si>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</si>
  <si>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</si>
  <si>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</si>
  <si>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</si>
  <si>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</si>
  <si>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</si>
  <si>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</si>
  <si>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</si>
  <si>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</si>
  <si>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</si>
  <si>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</si>
  <si>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</si>
  <si>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</si>
  <si>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</si>
  <si>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</si>
  <si>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</si>
  <si>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</si>
  <si>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</si>
  <si>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</si>
  <si>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</si>
  <si>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</si>
  <si>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</si>
  <si>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</si>
  <si>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</si>
  <si>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</si>
  <si>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</si>
  <si>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</si>
  <si>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</si>
  <si>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</si>
  <si>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</si>
  <si>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</si>
  <si>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</si>
  <si>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</si>
  <si>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</si>
  <si>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</si>
  <si>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</si>
  <si>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</si>
  <si>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</si>
  <si>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</si>
  <si>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</si>
  <si>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</si>
  <si>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</si>
  <si>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</si>
  <si>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</si>
  <si>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</si>
  <si>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</si>
  <si>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</si>
  <si>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</si>
  <si>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</si>
  <si>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</si>
  <si>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</si>
  <si>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</si>
  <si>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</si>
  <si>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</si>
  <si>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</si>
  <si>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</si>
  <si>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</si>
  <si>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</si>
  <si>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</si>
  <si>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</si>
  <si>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</si>
  <si>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</si>
  <si>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</si>
  <si>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</si>
  <si>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</si>
  <si>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</si>
  <si>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</si>
  <si>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</si>
  <si>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</si>
  <si>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</si>
  <si>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</si>
  <si>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</si>
  <si>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</si>
  <si>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</si>
  <si>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</si>
  <si>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</si>
  <si>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</si>
  <si>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</si>
  <si>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</si>
  <si>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</si>
  <si>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</si>
  <si>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</si>
  <si>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</si>
  <si>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</si>
  <si>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</si>
  <si>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</si>
  <si>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</si>
  <si>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</si>
  <si>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</si>
  <si>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</si>
  <si>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</si>
  <si>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</si>
  <si>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</si>
  <si>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</si>
  <si>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</si>
  <si>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</si>
  <si>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</si>
  <si>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</si>
  <si>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</si>
  <si>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</si>
  <si>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</si>
  <si>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</si>
  <si>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</si>
  <si>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</si>
  <si>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</si>
  <si>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</si>
  <si>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</si>
  <si>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</si>
  <si>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</si>
  <si>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</si>
  <si>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</si>
  <si>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</si>
  <si>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</si>
  <si>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</si>
  <si>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</si>
  <si>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</si>
  <si>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</si>
  <si>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</si>
  <si>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</si>
  <si>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</si>
  <si>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</si>
  <si>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</si>
  <si>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</si>
  <si>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</si>
  <si>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</si>
  <si>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</si>
  <si>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</si>
  <si>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</si>
  <si>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</si>
  <si>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</si>
  <si>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</si>
  <si>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</si>
  <si>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</si>
  <si>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</si>
  <si>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</si>
  <si>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</si>
  <si>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</si>
  <si>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</si>
  <si>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</si>
  <si>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</si>
  <si>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</si>
  <si>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</si>
  <si>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</si>
  <si>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</si>
  <si>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</si>
  <si>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</si>
  <si>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</si>
  <si>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</si>
  <si>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</si>
  <si>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</si>
  <si>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</si>
  <si>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</si>
  <si>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</si>
  <si>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</si>
  <si>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</si>
  <si>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</si>
  <si>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</si>
  <si>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</si>
  <si>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</si>
  <si>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</si>
  <si>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</si>
  <si>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</si>
  <si>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</si>
  <si>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</si>
  <si>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</si>
  <si>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</si>
  <si>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</si>
  <si>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</si>
  <si>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</si>
  <si>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</si>
  <si>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</si>
  <si>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</si>
  <si>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</si>
  <si>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</si>
  <si>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</si>
  <si>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</si>
  <si>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</si>
  <si>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</si>
  <si>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</si>
  <si>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</si>
  <si>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</si>
  <si>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</si>
  <si>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</si>
  <si>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</si>
  <si>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</si>
  <si>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</si>
  <si>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</si>
  <si>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</si>
  <si>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</si>
  <si>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</si>
  <si>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</si>
  <si>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</si>
  <si>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</si>
  <si>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</si>
  <si>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</si>
  <si>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</si>
  <si>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</si>
  <si>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</si>
  <si>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</si>
  <si>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</si>
  <si>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</si>
  <si>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</si>
  <si>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</si>
  <si>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</si>
  <si>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</si>
  <si>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</si>
  <si>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</si>
  <si>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</si>
  <si>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</si>
  <si>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</si>
  <si>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</si>
  <si>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</si>
  <si>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</si>
  <si>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</si>
  <si>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</si>
  <si>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</si>
  <si>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</si>
  <si>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</si>
  <si>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</si>
  <si>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</si>
  <si>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</si>
  <si>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</si>
  <si>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</si>
  <si>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</si>
  <si>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</si>
  <si>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</si>
  <si>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</si>
  <si>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</si>
  <si>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</si>
  <si>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</si>
  <si>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</si>
  <si>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</si>
  <si>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</si>
  <si>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</si>
  <si>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</si>
  <si>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</si>
  <si>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</si>
  <si>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</si>
  <si>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</si>
  <si>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</si>
  <si>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</si>
  <si>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</si>
  <si>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</si>
  <si>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</si>
  <si>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</si>
  <si>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</si>
  <si>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</si>
  <si>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</si>
  <si>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</si>
  <si>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</si>
  <si>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</si>
  <si>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</si>
  <si>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</si>
  <si>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</si>
  <si>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</si>
  <si>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</si>
  <si>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</si>
  <si>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</si>
  <si>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</si>
  <si>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</si>
  <si>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</si>
  <si>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</si>
  <si>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</si>
  <si>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</si>
  <si>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</si>
  <si>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</si>
  <si>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</si>
  <si>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</si>
  <si>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</si>
  <si>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</si>
  <si>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</si>
  <si>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</si>
  <si>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</si>
  <si>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</si>
  <si>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</si>
  <si>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</si>
  <si>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</si>
  <si>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</si>
  <si>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</si>
  <si>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</si>
  <si>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</si>
  <si>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</si>
  <si>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</si>
  <si>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</si>
  <si>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</si>
  <si>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</si>
  <si>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</si>
  <si>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</si>
  <si>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</si>
  <si>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</si>
  <si>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</si>
  <si>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</si>
  <si>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</si>
  <si>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</si>
  <si>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</si>
  <si>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</si>
  <si>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</si>
  <si>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</si>
  <si>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</si>
  <si>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</si>
  <si>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</si>
  <si>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</si>
  <si>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</si>
  <si>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</si>
  <si>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</si>
  <si>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</si>
  <si>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</si>
  <si>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</si>
  <si>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</si>
  <si>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</si>
  <si>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</si>
  <si>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</si>
  <si>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</si>
  <si>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</si>
  <si>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</si>
  <si>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</si>
  <si>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</si>
  <si>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</si>
  <si>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</si>
  <si>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</si>
  <si>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</si>
  <si>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</si>
  <si>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</si>
  <si>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</si>
  <si>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</si>
  <si>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</si>
  <si>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</si>
  <si>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</si>
  <si>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</si>
  <si>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</si>
  <si>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</si>
  <si>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</si>
  <si>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</si>
  <si>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</si>
  <si>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</si>
  <si>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</si>
  <si>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</si>
  <si>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</si>
  <si>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</si>
  <si>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</si>
  <si>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</si>
  <si>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</si>
  <si>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</si>
  <si>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</si>
  <si>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</si>
  <si>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</si>
  <si>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</si>
  <si>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</si>
  <si>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</si>
  <si>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</si>
  <si>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</si>
  <si>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</si>
  <si>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</si>
  <si>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</si>
  <si>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</si>
  <si>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</si>
  <si>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</si>
  <si>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</si>
  <si>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</si>
  <si>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</si>
  <si>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</si>
  <si>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</si>
  <si>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</si>
  <si>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</si>
  <si>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</si>
  <si>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</si>
  <si>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</si>
  <si>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</si>
  <si>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</si>
  <si>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</si>
  <si>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</si>
  <si>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</si>
  <si>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</si>
  <si>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</si>
  <si>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</si>
  <si>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</si>
  <si>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</si>
  <si>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</si>
  <si>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</si>
  <si>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</si>
  <si>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</si>
  <si>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</si>
  <si>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</si>
  <si>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</si>
  <si>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</si>
  <si>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</si>
  <si>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</si>
  <si>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</si>
  <si>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</si>
  <si>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</si>
  <si>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</si>
  <si>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</si>
  <si>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</si>
  <si>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</si>
  <si>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</si>
  <si>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</si>
  <si>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</si>
  <si>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</si>
  <si>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</si>
  <si>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</si>
  <si>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</si>
  <si>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</si>
  <si>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</si>
  <si>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</si>
  <si>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</si>
  <si>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</si>
  <si>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</si>
  <si>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</si>
  <si>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</si>
  <si>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</si>
  <si>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</si>
  <si>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</si>
  <si>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</si>
  <si>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</si>
  <si>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</si>
  <si>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</si>
  <si>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</si>
  <si>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</si>
  <si>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</si>
  <si>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</si>
  <si>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</si>
  <si>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</si>
  <si>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</si>
  <si>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</si>
  <si>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</si>
  <si>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</si>
  <si>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</si>
  <si>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</si>
  <si>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</si>
  <si>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</si>
  <si>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</si>
  <si>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</si>
  <si>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</si>
  <si>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</si>
  <si>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</si>
  <si>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</si>
  <si>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</si>
  <si>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</si>
  <si>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</si>
  <si>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</si>
  <si>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</si>
  <si>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</si>
  <si>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</si>
  <si>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</si>
  <si>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</si>
  <si>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</si>
  <si>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</si>
  <si>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</si>
  <si>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</si>
  <si>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</si>
  <si>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</si>
  <si>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</si>
  <si>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</si>
  <si>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</si>
  <si>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</si>
  <si>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</si>
  <si>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</si>
  <si>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</si>
  <si>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</si>
  <si>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</si>
  <si>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</si>
  <si>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</si>
  <si>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</si>
  <si>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</si>
  <si>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</si>
  <si>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</si>
  <si>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</si>
  <si>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</si>
  <si>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</si>
  <si>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</si>
  <si>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</si>
  <si>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</si>
  <si>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</si>
  <si>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</si>
  <si>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</si>
  <si>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</si>
  <si>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</si>
  <si>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</si>
  <si>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</si>
  <si>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</si>
  <si>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</si>
  <si>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</si>
  <si>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</si>
  <si>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</si>
  <si>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</si>
  <si>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</si>
  <si>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</si>
  <si>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</si>
  <si>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</si>
  <si>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</si>
  <si>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</si>
  <si>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</si>
  <si>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</si>
  <si>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</si>
  <si>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</si>
  <si>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</si>
  <si>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</si>
  <si>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</si>
  <si>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</si>
  <si>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</si>
  <si>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</si>
  <si>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</si>
  <si>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</si>
  <si>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</si>
  <si>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</si>
  <si>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</si>
  <si>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</si>
  <si>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</si>
  <si>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</si>
  <si>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</si>
  <si>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</si>
  <si>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</si>
  <si>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</si>
  <si>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</si>
  <si>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</si>
  <si>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</si>
  <si>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</si>
  <si>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</si>
  <si>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</si>
  <si>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</si>
  <si>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</si>
  <si>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</si>
  <si>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</si>
  <si>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</si>
  <si>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</si>
  <si>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</si>
  <si>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</si>
  <si>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</si>
  <si>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</si>
  <si>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</si>
  <si>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</si>
  <si>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</si>
  <si>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</si>
  <si>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</si>
  <si>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</si>
  <si>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</si>
  <si>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</si>
  <si>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</si>
  <si>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</si>
  <si>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</si>
  <si>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</si>
  <si>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</si>
  <si>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</si>
  <si>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</si>
  <si>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</si>
  <si>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</si>
  <si>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</si>
  <si>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</si>
  <si>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</si>
  <si>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</si>
  <si>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</si>
  <si>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</si>
  <si>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</si>
  <si>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</si>
  <si>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</si>
  <si>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</si>
  <si>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</si>
  <si>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</si>
  <si>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</si>
  <si>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</si>
  <si>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</si>
  <si>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</si>
  <si>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</si>
  <si>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</si>
  <si>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</si>
  <si>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</si>
  <si>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</si>
  <si>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</si>
  <si>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</si>
  <si>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</si>
  <si>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</si>
  <si>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</si>
  <si>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</si>
  <si>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</si>
  <si>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</si>
  <si>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</si>
  <si>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</si>
  <si>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</si>
  <si>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</si>
  <si>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</si>
  <si>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</si>
  <si>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</si>
  <si>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</si>
  <si>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</si>
  <si>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</si>
  <si>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</si>
  <si>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</si>
  <si>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</si>
  <si>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</si>
  <si>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</si>
  <si>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</si>
  <si>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</si>
  <si>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</si>
  <si>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</si>
  <si>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</si>
  <si>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</si>
  <si>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</si>
  <si>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</si>
  <si>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</si>
  <si>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</si>
  <si>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</si>
  <si>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</si>
  <si>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</si>
  <si>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</si>
  <si>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</si>
  <si>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</si>
  <si>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</si>
  <si>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</si>
  <si>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</si>
  <si>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</si>
  <si>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</si>
  <si>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</si>
  <si>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</si>
  <si>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</si>
  <si>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</si>
  <si>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</si>
  <si>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</si>
  <si>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</si>
  <si>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</si>
  <si>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</si>
  <si>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</si>
  <si>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</si>
  <si>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</si>
  <si>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</si>
  <si>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</si>
  <si>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</si>
  <si>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</si>
  <si>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</si>
  <si>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</si>
  <si>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</si>
  <si>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</si>
  <si>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</si>
  <si>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</si>
  <si>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</si>
  <si>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</si>
  <si>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</si>
  <si>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</si>
  <si>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</si>
  <si>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</si>
  <si>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</si>
  <si>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</si>
  <si>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</si>
  <si>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</si>
  <si>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</si>
  <si>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</si>
  <si>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</si>
  <si>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</si>
  <si>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</si>
  <si>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</si>
  <si>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</si>
  <si>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</si>
  <si>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</si>
  <si>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</si>
  <si>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</si>
  <si>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</si>
  <si>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</si>
  <si>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</si>
  <si>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</si>
  <si>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</si>
  <si>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</si>
  <si>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</si>
  <si>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</si>
  <si>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</si>
  <si>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</si>
  <si>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</si>
  <si>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</si>
  <si>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</si>
  <si>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</si>
  <si>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</si>
  <si>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</si>
  <si>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</si>
  <si>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</si>
  <si>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</si>
  <si>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</si>
  <si>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</si>
  <si>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</si>
  <si>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</si>
  <si>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</si>
  <si>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</si>
  <si>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</si>
  <si>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</si>
  <si>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</si>
  <si>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</si>
  <si>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</si>
  <si>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</si>
  <si>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</si>
  <si>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</si>
  <si>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</si>
  <si>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</si>
  <si>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</si>
  <si>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</si>
  <si>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</si>
  <si>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</si>
  <si>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</si>
  <si>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</si>
  <si>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</si>
  <si>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</si>
  <si>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</si>
  <si>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</si>
  <si>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</si>
  <si>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</si>
  <si>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</si>
  <si>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</si>
  <si>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</si>
  <si>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</si>
  <si>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</si>
  <si>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</si>
  <si>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</si>
  <si>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</si>
  <si>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</si>
  <si>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</si>
  <si>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</si>
  <si>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</si>
  <si>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</si>
  <si>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</si>
  <si>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</si>
  <si>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</si>
  <si>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</si>
  <si>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</si>
  <si>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</si>
  <si>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</si>
  <si>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</si>
  <si>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</si>
  <si>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</si>
  <si>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</si>
  <si>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</si>
  <si>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</si>
  <si>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</si>
  <si>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</si>
  <si>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</si>
  <si>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</si>
  <si>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</si>
  <si>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</si>
  <si>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</si>
  <si>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</si>
  <si>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</si>
  <si>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</si>
  <si>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</si>
  <si>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</si>
  <si>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</si>
  <si>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</si>
  <si>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</si>
  <si>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</si>
  <si>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</si>
  <si>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</si>
  <si>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</si>
  <si>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</si>
  <si>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</si>
  <si>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</si>
  <si>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</si>
  <si>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</si>
  <si>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</si>
  <si>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</si>
  <si>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</si>
  <si>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</si>
  <si>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</si>
  <si>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</si>
  <si>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</si>
  <si>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</si>
  <si>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</si>
  <si>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</si>
  <si>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</si>
  <si>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</si>
  <si>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</si>
  <si>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</si>
  <si>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</si>
  <si>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</si>
  <si>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</si>
  <si>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</si>
  <si>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</si>
  <si>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</si>
  <si>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</si>
  <si>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</si>
  <si>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</si>
  <si>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</si>
  <si>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</si>
  <si>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</si>
  <si>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</si>
  <si>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</si>
  <si>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</si>
  <si>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</si>
  <si>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</si>
  <si>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</si>
  <si>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</si>
  <si>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</si>
  <si>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</si>
  <si>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</si>
  <si>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</si>
  <si>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</si>
  <si>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</si>
  <si>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</si>
  <si>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</si>
  <si>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</si>
  <si>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</si>
  <si>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</si>
  <si>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</si>
  <si>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</si>
  <si>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</si>
  <si>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</si>
  <si>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</si>
  <si>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</si>
  <si>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</si>
  <si>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</si>
  <si>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</si>
  <si>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</si>
  <si>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</si>
  <si>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</si>
  <si>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</si>
  <si>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</si>
  <si>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</si>
  <si>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</si>
  <si>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</si>
  <si>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</si>
  <si>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</si>
  <si>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</si>
  <si>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</si>
  <si>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</si>
  <si>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</si>
  <si>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</si>
  <si>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</si>
  <si>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</si>
  <si>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</si>
  <si>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</si>
  <si>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</si>
  <si>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</si>
  <si>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</si>
  <si>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</si>
  <si>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</si>
  <si>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</si>
  <si>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</si>
  <si>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</si>
  <si>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</si>
  <si>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</si>
  <si>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</si>
  <si>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</si>
  <si>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</si>
  <si>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</si>
  <si>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</si>
  <si>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</si>
  <si>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</si>
  <si>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</si>
  <si>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</si>
  <si>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</si>
  <si>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</si>
  <si>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</si>
  <si>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</si>
  <si>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</si>
  <si>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</si>
  <si>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</si>
  <si>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</si>
  <si>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</si>
  <si>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</si>
  <si>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</si>
  <si>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</si>
  <si>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</si>
  <si>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</si>
  <si>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</si>
  <si>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</si>
  <si>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</si>
  <si>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</si>
  <si>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</si>
  <si>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</si>
  <si>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</si>
  <si>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</si>
  <si>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</si>
  <si>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</si>
  <si>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</si>
  <si>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</si>
  <si>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</si>
  <si>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</si>
  <si>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</si>
  <si>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</si>
  <si>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</si>
  <si>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</si>
  <si>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</si>
  <si>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</si>
  <si>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</si>
  <si>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</si>
  <si>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</si>
  <si>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</si>
  <si>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</si>
  <si>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</si>
  <si>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</si>
  <si>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</si>
  <si>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</si>
  <si>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</si>
  <si>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</si>
  <si>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</si>
  <si>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</si>
  <si>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</si>
  <si>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</si>
  <si>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</si>
  <si>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</si>
  <si>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</si>
  <si>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</si>
  <si>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</si>
  <si>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</si>
  <si>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</si>
  <si>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</si>
  <si>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</si>
  <si>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</si>
  <si>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</si>
  <si>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</si>
  <si>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</si>
  <si>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</si>
  <si>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</si>
  <si>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</si>
  <si>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</si>
  <si>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</si>
  <si>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</si>
  <si>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</si>
  <si>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</si>
  <si>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</si>
  <si>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</si>
  <si>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</si>
  <si>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</si>
  <si>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</si>
  <si>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</si>
  <si>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</si>
  <si>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</si>
  <si>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</si>
  <si>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</si>
  <si>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</si>
  <si>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</si>
  <si>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</si>
  <si>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</si>
  <si>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</si>
  <si>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</si>
  <si>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</si>
  <si>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</si>
  <si>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</si>
  <si>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</si>
  <si>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</si>
  <si>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</si>
  <si>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</si>
  <si>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</si>
  <si>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</si>
  <si>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</si>
  <si>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</si>
  <si>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</si>
  <si>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</si>
  <si>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</si>
  <si>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</si>
  <si>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</si>
  <si>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</si>
  <si>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</si>
  <si>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</si>
  <si>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</si>
  <si>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</si>
  <si>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</si>
  <si>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</si>
  <si>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</si>
  <si>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</si>
  <si>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</si>
  <si>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</si>
  <si>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</si>
  <si>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</si>
  <si>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</si>
  <si>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</si>
  <si>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</si>
  <si>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</si>
  <si>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</si>
  <si>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</si>
  <si>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</si>
  <si>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</si>
  <si>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</si>
  <si>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</si>
  <si>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</si>
  <si>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</si>
  <si>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</si>
  <si>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</si>
  <si>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</si>
  <si>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</si>
  <si>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</si>
  <si>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</si>
  <si>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</si>
  <si>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</si>
  <si>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</si>
  <si>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</si>
  <si>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</si>
  <si>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</si>
  <si>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</si>
  <si>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</si>
  <si>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</si>
  <si>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</si>
  <si>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</si>
  <si>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</si>
  <si>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</si>
  <si>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</si>
  <si>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</si>
  <si>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</si>
  <si>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</si>
  <si>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</si>
  <si>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</si>
  <si>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</si>
  <si>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</si>
  <si>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</si>
  <si>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</si>
  <si>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</si>
  <si>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</si>
  <si>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</si>
  <si>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</si>
  <si>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</si>
  <si>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</si>
  <si>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</si>
  <si>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</si>
  <si>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</si>
  <si>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</si>
  <si>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</si>
  <si>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</si>
  <si>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</si>
  <si>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</si>
  <si>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</si>
  <si>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</si>
  <si>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</si>
  <si>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</si>
  <si>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</si>
  <si>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</si>
  <si>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</si>
  <si>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</si>
  <si>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</si>
  <si>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</si>
  <si>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</si>
  <si>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</si>
  <si>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</si>
  <si>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</si>
  <si>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</si>
  <si>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</si>
  <si>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</si>
  <si>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</si>
  <si>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</si>
  <si>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</si>
  <si>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</si>
  <si>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</si>
  <si>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</si>
  <si>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</si>
  <si>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</si>
  <si>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</si>
  <si>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</si>
  <si>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</si>
  <si>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</si>
  <si>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</si>
  <si>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</si>
  <si>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</si>
  <si>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</si>
  <si>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</si>
  <si>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</si>
  <si>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</si>
  <si>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</si>
  <si>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</si>
  <si>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</si>
  <si>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</si>
  <si>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</si>
  <si>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</si>
  <si>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</si>
  <si>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</si>
  <si>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</si>
  <si>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</si>
  <si>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</si>
  <si>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</si>
  <si>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</si>
  <si>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</si>
  <si>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</si>
  <si>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</si>
  <si>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</si>
  <si>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</si>
  <si>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</si>
  <si>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</si>
  <si>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</si>
  <si>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</si>
  <si>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</si>
  <si>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</si>
  <si>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</si>
  <si>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</si>
  <si>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</si>
  <si>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</si>
  <si>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</si>
  <si>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</si>
  <si>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</si>
  <si>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</si>
  <si>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</si>
  <si>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</si>
  <si>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</si>
  <si>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</si>
  <si>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</si>
  <si>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</si>
  <si>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</si>
  <si>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</si>
  <si>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</si>
  <si>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</si>
  <si>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</si>
  <si>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</si>
  <si>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</si>
  <si>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</si>
  <si>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</si>
  <si>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</si>
  <si>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</si>
  <si>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</si>
  <si>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</si>
  <si>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</si>
  <si>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</si>
  <si>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</si>
  <si>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</si>
  <si>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</si>
  <si>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</si>
  <si>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</si>
  <si>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</si>
  <si>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</si>
  <si>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</si>
  <si>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</si>
  <si>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</si>
  <si>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</si>
  <si>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</si>
  <si>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</si>
  <si>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</si>
  <si>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</si>
  <si>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</si>
  <si>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</si>
  <si>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</si>
  <si>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</si>
  <si>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</si>
  <si>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</si>
  <si>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</si>
  <si>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</si>
  <si>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</si>
  <si>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</si>
  <si>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</si>
  <si>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</si>
  <si>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</si>
  <si>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</si>
  <si>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</si>
  <si>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</si>
  <si>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</si>
  <si>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</si>
  <si>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</si>
  <si>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</si>
  <si>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</si>
  <si>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</si>
  <si>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</si>
  <si>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</si>
  <si>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</si>
  <si>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</si>
  <si>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</si>
  <si>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</si>
  <si>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</si>
  <si>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</si>
  <si>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</si>
  <si>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</si>
  <si>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</si>
  <si>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</si>
  <si>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</si>
  <si>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</si>
  <si>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</si>
  <si>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</si>
  <si>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</si>
  <si>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</si>
  <si>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</si>
  <si>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</si>
  <si>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</si>
  <si>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</si>
  <si>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</si>
  <si>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</si>
  <si>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</si>
  <si>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</si>
  <si>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</si>
  <si>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</si>
  <si>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</si>
  <si>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</si>
  <si>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</si>
  <si>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</si>
  <si>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</si>
  <si>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</si>
  <si>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</si>
  <si>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</si>
  <si>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</si>
  <si>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</si>
  <si>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</si>
  <si>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</si>
  <si>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</si>
  <si>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</si>
  <si>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</si>
  <si>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</si>
  <si>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</si>
  <si>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</si>
  <si>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</si>
  <si>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</si>
  <si>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</si>
  <si>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</si>
  <si>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</si>
  <si>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</si>
  <si>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</si>
  <si>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</si>
  <si>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</si>
  <si>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</si>
  <si>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</si>
  <si>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</si>
  <si>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</si>
  <si>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</si>
  <si>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</si>
  <si>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</si>
  <si>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</si>
  <si>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</si>
  <si>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</si>
  <si>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</si>
  <si>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</si>
  <si>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</si>
  <si>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</si>
  <si>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</si>
  <si>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</si>
  <si>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</si>
  <si>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</si>
  <si>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</si>
  <si>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</si>
  <si>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</si>
  <si>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</si>
  <si>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</si>
  <si>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</si>
  <si>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</si>
  <si>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</si>
  <si>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</si>
  <si>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</si>
  <si>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</si>
  <si>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</si>
  <si>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</si>
  <si>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</si>
  <si>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</si>
  <si>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</si>
  <si>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</si>
  <si>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</si>
  <si>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</si>
  <si>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</si>
  <si>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</si>
  <si>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</si>
  <si>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</si>
  <si>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</si>
  <si>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</si>
  <si>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</si>
  <si>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</si>
  <si>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</si>
  <si>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</si>
  <si>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</si>
  <si>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</si>
  <si>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</si>
  <si>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</si>
  <si>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</si>
  <si>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</si>
  <si>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</si>
  <si>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</si>
  <si>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</si>
  <si>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</si>
  <si>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</si>
  <si>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</si>
  <si>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</si>
  <si>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</si>
  <si>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</si>
  <si>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</si>
  <si>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</si>
  <si>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</si>
  <si>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</si>
  <si>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</si>
  <si>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</si>
  <si>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</si>
  <si>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</si>
  <si>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</si>
  <si>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</si>
  <si>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</si>
  <si>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</si>
  <si>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</si>
  <si>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</si>
  <si>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</si>
  <si>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</si>
  <si>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</si>
  <si>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</si>
  <si>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</si>
  <si>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</si>
  <si>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</si>
  <si>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</si>
  <si>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</si>
  <si>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</si>
  <si>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</si>
  <si>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</si>
  <si>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</si>
  <si>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</si>
  <si>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</si>
  <si>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</si>
  <si>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</si>
  <si>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</si>
  <si>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</si>
  <si>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</si>
  <si>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</si>
  <si>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</si>
  <si>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</si>
  <si>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</si>
  <si>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</si>
  <si>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</si>
  <si>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</si>
  <si>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</si>
  <si>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</si>
  <si>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</si>
  <si>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</si>
  <si>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</si>
  <si>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</si>
  <si>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</si>
  <si>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</si>
  <si>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</si>
  <si>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</si>
  <si>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</si>
  <si>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</si>
  <si>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</si>
  <si>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</si>
  <si>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</si>
  <si>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</si>
  <si>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</si>
  <si>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</si>
  <si>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</si>
  <si>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</si>
  <si>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</si>
  <si>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</si>
  <si>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</si>
  <si>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</si>
  <si>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</si>
  <si>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</si>
  <si>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</si>
  <si>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</si>
  <si>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</si>
  <si>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</si>
  <si>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</si>
  <si>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</si>
  <si>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</si>
  <si>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</si>
  <si>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</si>
  <si>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</si>
  <si>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</si>
  <si>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</si>
  <si>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</si>
  <si>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</si>
  <si>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</si>
  <si>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</si>
  <si>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</si>
  <si>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</si>
  <si>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</si>
  <si>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</si>
  <si>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</si>
  <si>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</si>
  <si>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</si>
  <si>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</si>
  <si>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</si>
  <si>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</si>
  <si>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</si>
  <si>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</si>
  <si>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</si>
  <si>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</si>
  <si>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</si>
  <si>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</si>
  <si>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</si>
  <si>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</si>
  <si>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</si>
  <si>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</si>
  <si>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</si>
  <si>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</si>
  <si>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</si>
  <si>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</si>
  <si>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</si>
  <si>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</si>
  <si>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</si>
  <si>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</si>
  <si>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</si>
  <si>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</si>
  <si>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</si>
  <si>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</si>
  <si>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</si>
  <si>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</si>
  <si>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</si>
  <si>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</si>
  <si>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</si>
  <si>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</si>
  <si>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</si>
  <si>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</si>
  <si>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</si>
  <si>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</si>
  <si>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</si>
  <si>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</si>
  <si>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</si>
  <si>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</si>
  <si>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</si>
  <si>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</si>
  <si>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</si>
  <si>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</si>
  <si>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</si>
  <si>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</si>
  <si>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</si>
  <si>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</si>
  <si>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</si>
  <si>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</si>
  <si>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</si>
  <si>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</si>
  <si>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</si>
  <si>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</si>
  <si>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</si>
  <si>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</si>
  <si>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</si>
  <si>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</si>
  <si>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</si>
  <si>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</si>
  <si>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</si>
  <si>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</si>
  <si>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</si>
  <si>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</si>
  <si>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</si>
  <si>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</si>
  <si>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</si>
  <si>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</si>
  <si>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</si>
  <si>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</si>
  <si>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</si>
  <si>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</si>
  <si>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</si>
  <si>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</si>
  <si>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</si>
  <si>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</si>
  <si>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</si>
  <si>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</si>
  <si>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</si>
  <si>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</si>
  <si>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</si>
  <si>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</si>
  <si>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</si>
  <si>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</si>
  <si>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</si>
  <si>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</si>
  <si>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</si>
  <si>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</si>
  <si>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</si>
  <si>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</si>
  <si>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</si>
  <si>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</si>
  <si>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</si>
  <si>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</si>
  <si>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</si>
  <si>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</si>
  <si>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</si>
  <si>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</si>
  <si>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</si>
  <si>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</si>
  <si>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</si>
  <si>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</si>
  <si>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</si>
  <si>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</si>
  <si>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</si>
  <si>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</si>
  <si>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</si>
  <si>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</si>
  <si>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</si>
  <si>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</si>
  <si>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</si>
  <si>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</si>
  <si>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</si>
  <si>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</si>
  <si>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</si>
  <si>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</si>
  <si>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</si>
  <si>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</si>
  <si>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</si>
  <si>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</si>
  <si>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</si>
  <si>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</si>
  <si>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</si>
  <si>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</si>
  <si>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</si>
  <si>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</si>
  <si>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</si>
  <si>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</si>
  <si>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</si>
  <si>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</si>
  <si>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</si>
  <si>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</si>
  <si>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</si>
  <si>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</si>
  <si>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</si>
  <si>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</si>
  <si>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</si>
  <si>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</si>
  <si>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</si>
  <si>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</si>
  <si>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</si>
  <si>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</si>
  <si>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</si>
  <si>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</si>
  <si>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</si>
  <si>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</si>
  <si>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</si>
  <si>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</si>
  <si>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</si>
  <si>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</si>
  <si>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</si>
  <si>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</si>
  <si>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</si>
  <si>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</si>
  <si>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</si>
  <si>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</si>
  <si>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</si>
  <si>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</si>
  <si>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</si>
  <si>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</si>
  <si>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</si>
  <si>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</si>
  <si>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</si>
  <si>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</si>
  <si>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</si>
  <si>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</si>
  <si>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</si>
  <si>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</si>
  <si>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</si>
  <si>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</si>
  <si>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</si>
  <si>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</si>
  <si>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</si>
  <si>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</si>
  <si>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</si>
  <si>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</si>
  <si>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</si>
  <si>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</si>
  <si>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</si>
  <si>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</si>
  <si>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</si>
  <si>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</si>
  <si>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</si>
  <si>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</si>
  <si>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</si>
  <si>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</si>
  <si>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</si>
  <si>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</si>
  <si>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</si>
  <si>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</si>
  <si>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</si>
  <si>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</si>
  <si>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</si>
  <si>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</si>
  <si>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</si>
  <si>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</si>
  <si>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</si>
  <si>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</si>
  <si>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</si>
  <si>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</si>
  <si>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</si>
  <si>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</si>
  <si>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</si>
  <si>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</si>
  <si>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</si>
  <si>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</si>
  <si>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</si>
  <si>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</si>
  <si>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</si>
  <si>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</si>
  <si>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</si>
  <si>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</si>
  <si>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</si>
  <si>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</si>
  <si>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</si>
  <si>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</si>
  <si>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</si>
  <si>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</si>
  <si>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</si>
  <si>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</si>
  <si>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</si>
  <si>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</si>
  <si>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</si>
  <si>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</si>
  <si>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</si>
  <si>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</si>
  <si>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</si>
  <si>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</si>
  <si>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</si>
  <si>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</si>
  <si>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</si>
  <si>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</si>
  <si>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</si>
  <si>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</si>
  <si>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</si>
  <si>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</si>
  <si>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</si>
  <si>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</si>
  <si>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</si>
  <si>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</si>
  <si>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</si>
  <si>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</si>
  <si>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</si>
  <si>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</si>
  <si>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</si>
  <si>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</si>
  <si>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</si>
  <si>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</si>
  <si>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</si>
  <si>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</si>
  <si>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</si>
  <si>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</si>
  <si>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</si>
  <si>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</si>
  <si>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</si>
  <si>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</si>
  <si>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</si>
  <si>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</si>
  <si>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</si>
  <si>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</si>
  <si>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</si>
  <si>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</si>
  <si>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</si>
  <si>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</si>
  <si>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</si>
  <si>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</si>
  <si>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</si>
  <si>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</si>
  <si>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</si>
  <si>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</si>
  <si>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</si>
  <si>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</si>
  <si>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</si>
  <si>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</si>
  <si>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</si>
  <si>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</si>
  <si>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</si>
  <si>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</si>
  <si>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</si>
  <si>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</si>
  <si>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</si>
  <si>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</si>
  <si>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</si>
  <si>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</si>
  <si>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</si>
  <si>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</si>
  <si>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</si>
  <si>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</si>
  <si>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</si>
  <si>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</si>
  <si>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</si>
  <si>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</si>
  <si>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</si>
  <si>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</si>
  <si>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</si>
  <si>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</si>
  <si>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</si>
  <si>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</si>
  <si>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</si>
  <si>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</si>
  <si>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</si>
  <si>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</si>
  <si>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</si>
  <si>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</si>
  <si>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</si>
  <si>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</si>
  <si>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</si>
  <si>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</si>
  <si>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</si>
  <si>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</si>
  <si>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</si>
  <si>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</si>
  <si>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</si>
  <si>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</si>
  <si>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</si>
  <si>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</si>
  <si>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</si>
  <si>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</si>
  <si>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</si>
  <si>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</si>
  <si>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</si>
  <si>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</si>
  <si>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</si>
  <si>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</si>
  <si>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</si>
  <si>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</si>
  <si>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</si>
  <si>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</si>
  <si>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</si>
  <si>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</si>
  <si>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</si>
  <si>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</si>
  <si>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</si>
  <si>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</si>
  <si>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</si>
  <si>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</si>
  <si>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</si>
  <si>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</si>
  <si>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</si>
  <si>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</si>
  <si>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</si>
  <si>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</si>
  <si>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</si>
  <si>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</si>
  <si>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</si>
  <si>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</si>
  <si>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</si>
  <si>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</si>
  <si>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</si>
  <si>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</si>
  <si>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</si>
  <si>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</si>
  <si>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</si>
  <si>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</si>
  <si>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</si>
  <si>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</si>
  <si>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</si>
  <si>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</si>
  <si>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</si>
  <si>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</si>
  <si>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</si>
  <si>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</si>
  <si>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</si>
  <si>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</si>
  <si>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</si>
  <si>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</si>
  <si>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</si>
  <si>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</si>
  <si>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</si>
  <si>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</si>
  <si>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</si>
  <si>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</si>
  <si>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</si>
  <si>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</si>
  <si>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</si>
  <si>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</si>
  <si>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</si>
  <si>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</si>
  <si>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</si>
  <si>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</si>
  <si>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</si>
  <si>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</si>
  <si>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</si>
  <si>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</si>
  <si>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</si>
  <si>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</si>
  <si>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</si>
  <si>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</si>
  <si>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</si>
  <si>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</si>
  <si>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</si>
  <si>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</si>
  <si>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</si>
  <si>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</si>
  <si>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</si>
  <si>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</si>
  <si>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</si>
  <si>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</si>
  <si>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</si>
  <si>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</si>
  <si>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</si>
  <si>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</si>
  <si>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</si>
  <si>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</si>
  <si>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</si>
  <si>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</si>
  <si>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</si>
  <si>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</si>
  <si>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</si>
  <si>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</si>
  <si>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</si>
  <si>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</si>
  <si>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</si>
  <si>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</si>
  <si>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</si>
  <si>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</si>
  <si>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</si>
  <si>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</si>
  <si>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</si>
  <si>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</si>
  <si>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</si>
  <si>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</si>
  <si>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</si>
  <si>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</si>
  <si>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</si>
  <si>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</si>
  <si>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</si>
  <si>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</si>
  <si>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</si>
  <si>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</si>
  <si>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</si>
  <si>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</si>
  <si>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</si>
  <si>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</si>
  <si>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</si>
  <si>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</si>
  <si>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</si>
  <si>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</si>
  <si>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</si>
  <si>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</si>
  <si>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</si>
  <si>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</si>
  <si>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</si>
  <si>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</si>
  <si>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</si>
  <si>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</si>
  <si>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</si>
  <si>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</si>
  <si>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</si>
  <si>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</si>
  <si>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</si>
  <si>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</si>
  <si>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</si>
  <si>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</si>
  <si>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</si>
  <si>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</si>
  <si>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</si>
  <si>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</si>
  <si>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</si>
  <si>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</si>
  <si>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</si>
  <si>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</si>
  <si>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</si>
  <si>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</si>
  <si>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</si>
  <si>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</si>
  <si>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</si>
  <si>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</si>
  <si>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</si>
  <si>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</si>
  <si>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</si>
  <si>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</si>
  <si>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</si>
  <si>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</si>
  <si>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</si>
  <si>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</si>
  <si>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</si>
  <si>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</si>
  <si>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</si>
  <si>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</si>
  <si>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</si>
  <si>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</si>
  <si>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</si>
  <si>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</si>
  <si>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</si>
  <si>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</si>
  <si>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</si>
  <si>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</si>
  <si>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</si>
  <si>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</si>
  <si>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</si>
  <si>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</si>
  <si>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</si>
  <si>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</si>
  <si>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</si>
  <si>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</si>
  <si>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</si>
  <si>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</si>
  <si>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</si>
  <si>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</si>
  <si>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</si>
  <si>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</si>
  <si>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</si>
  <si>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</si>
  <si>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</si>
  <si>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</si>
  <si>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</si>
  <si>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</si>
  <si>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</si>
  <si>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</si>
  <si>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</si>
  <si>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</si>
  <si>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</si>
  <si>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</si>
  <si>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</si>
  <si>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</si>
  <si>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</si>
  <si>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</si>
  <si>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</si>
  <si>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</si>
  <si>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</si>
  <si>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</si>
  <si>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</si>
  <si>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</si>
  <si>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</si>
  <si>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</si>
  <si>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</si>
  <si>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</si>
  <si>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</si>
  <si>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</si>
  <si>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</si>
  <si>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</si>
  <si>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</si>
  <si>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</si>
  <si>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</si>
  <si>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</si>
  <si>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</si>
  <si>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</si>
  <si>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</si>
  <si>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</si>
  <si>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</si>
  <si>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</si>
  <si>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</si>
  <si>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</si>
  <si>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</si>
  <si>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</si>
  <si>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</si>
  <si>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</si>
  <si>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</si>
  <si>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</si>
  <si>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</si>
  <si>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</si>
  <si>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</si>
  <si>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</si>
  <si>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</si>
  <si>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</si>
  <si>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</si>
  <si>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</si>
  <si>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</si>
  <si>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</si>
  <si>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</si>
  <si>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</si>
  <si>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</si>
  <si>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</si>
  <si>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</si>
  <si>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</si>
  <si>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</si>
  <si>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</si>
  <si>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</si>
  <si>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</si>
  <si>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</si>
  <si>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</si>
  <si>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</si>
  <si>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</si>
  <si>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</si>
  <si>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</si>
  <si>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</si>
  <si>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</si>
  <si>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</si>
  <si>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</si>
  <si>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</si>
  <si>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</si>
  <si>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</si>
  <si>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</si>
  <si>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</si>
  <si>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</si>
  <si>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</si>
  <si>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</si>
  <si>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</si>
  <si>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</si>
  <si>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</si>
  <si>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</si>
  <si>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</si>
  <si>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</si>
  <si>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</si>
  <si>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</si>
  <si>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</si>
  <si>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</si>
  <si>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</si>
  <si>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</si>
  <si>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</si>
  <si>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</si>
  <si>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</si>
  <si>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</si>
  <si>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</si>
  <si>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</si>
  <si>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</si>
  <si>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</si>
  <si>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</si>
  <si>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</si>
  <si>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</si>
  <si>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</si>
  <si>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</si>
  <si>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</si>
  <si>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</si>
  <si>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</si>
  <si>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</si>
  <si>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</si>
  <si>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</si>
  <si>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</si>
  <si>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</si>
  <si>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</si>
  <si>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</si>
  <si>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</si>
  <si>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</si>
  <si>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</si>
  <si>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</si>
  <si>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</si>
  <si>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</si>
  <si>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</si>
  <si>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</si>
  <si>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</si>
  <si>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</si>
  <si>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</si>
  <si>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</si>
  <si>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</si>
  <si>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</si>
  <si>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</si>
  <si>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</si>
  <si>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</si>
  <si>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</si>
  <si>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</si>
  <si>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</si>
  <si>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</si>
  <si>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</si>
  <si>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</si>
  <si>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</si>
  <si>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</si>
  <si>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</si>
  <si>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</si>
  <si>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</si>
  <si>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</si>
  <si>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</si>
  <si>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</si>
  <si>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</si>
  <si>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</si>
  <si>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</si>
  <si>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</si>
  <si>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</si>
  <si>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</si>
  <si>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</si>
  <si>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</si>
  <si>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</si>
  <si>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</si>
  <si>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</si>
  <si>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</si>
  <si>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</si>
  <si>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</si>
  <si>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</si>
  <si>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</si>
  <si>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</si>
  <si>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</si>
  <si>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</si>
  <si>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</si>
  <si>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</si>
  <si>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</si>
  <si>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</si>
  <si>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</si>
  <si>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</si>
  <si>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</si>
  <si>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</si>
  <si>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</si>
  <si>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</si>
  <si>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</si>
  <si>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</si>
  <si>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</si>
  <si>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</si>
  <si>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</si>
  <si>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</si>
  <si>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</si>
  <si>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</si>
  <si>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</si>
  <si>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</si>
  <si>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</si>
  <si>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</si>
  <si>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</si>
  <si>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</si>
  <si>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</si>
  <si>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</si>
  <si>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</si>
  <si>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</si>
  <si>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</si>
  <si>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</si>
  <si>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</si>
  <si>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</si>
  <si>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</si>
  <si>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</si>
  <si>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</si>
  <si>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</si>
  <si>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</si>
  <si>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</si>
  <si>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</si>
  <si>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</si>
  <si>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</si>
  <si>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</si>
  <si>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</si>
  <si>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</si>
  <si>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</si>
  <si>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</si>
  <si>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</si>
  <si>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</si>
  <si>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</si>
  <si>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</si>
  <si>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</si>
  <si>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</si>
  <si>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</si>
  <si>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</si>
  <si>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</si>
  <si>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</si>
  <si>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</si>
  <si>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</si>
  <si>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</si>
  <si>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</si>
  <si>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</si>
  <si>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</si>
  <si>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</si>
  <si>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</si>
  <si>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</si>
  <si>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</si>
  <si>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</si>
  <si>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</si>
  <si>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</si>
  <si>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</si>
  <si>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</si>
  <si>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</si>
  <si>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</si>
  <si>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</si>
  <si>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</si>
  <si>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</si>
  <si>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</si>
  <si>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</si>
  <si>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</si>
  <si>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</si>
  <si>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</si>
  <si>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</si>
  <si>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</si>
  <si>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</si>
  <si>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</si>
  <si>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</si>
  <si>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</si>
  <si>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</si>
  <si>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</si>
  <si>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</si>
  <si>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</si>
  <si>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</si>
  <si>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</si>
  <si>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</si>
  <si>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</si>
  <si>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</si>
  <si>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</si>
  <si>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</si>
  <si>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</si>
  <si>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</si>
  <si>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</si>
  <si>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</si>
  <si>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</si>
  <si>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</si>
  <si>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</si>
  <si>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</si>
  <si>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</si>
  <si>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</si>
  <si>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</si>
  <si>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</si>
  <si>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</si>
  <si>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</si>
  <si>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</si>
  <si>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</si>
  <si>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</si>
  <si>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</si>
  <si>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</si>
  <si>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</si>
  <si>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</si>
  <si>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</si>
  <si>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</si>
  <si>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</si>
  <si>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</si>
  <si>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</si>
  <si>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</si>
  <si>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</si>
  <si>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</si>
  <si>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</si>
  <si>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</si>
  <si>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</si>
  <si>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</si>
  <si>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</si>
  <si>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</si>
  <si>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</si>
  <si>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</si>
  <si>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</si>
  <si>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</si>
  <si>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</si>
  <si>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</si>
  <si>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</si>
  <si>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</si>
  <si>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</si>
  <si>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</si>
  <si>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</si>
  <si>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</si>
  <si>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</si>
  <si>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</si>
  <si>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</si>
  <si>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</si>
  <si>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</si>
  <si>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</si>
  <si>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</si>
  <si>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</si>
  <si>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</si>
  <si>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</si>
  <si>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</si>
  <si>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</si>
  <si>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</si>
  <si>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</si>
  <si>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</si>
  <si>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</si>
  <si>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</si>
  <si>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</si>
  <si>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</si>
  <si>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</si>
  <si>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</si>
  <si>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</si>
  <si>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</si>
  <si>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</si>
  <si>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</si>
  <si>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</si>
  <si>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</si>
  <si>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</si>
  <si>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</si>
  <si>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</si>
  <si>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</si>
  <si>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</si>
  <si>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</si>
  <si>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</si>
  <si>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</si>
  <si>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</si>
  <si>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</si>
  <si>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</si>
  <si>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</si>
  <si>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</si>
  <si>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</si>
  <si>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</si>
  <si>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</si>
  <si>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</si>
  <si>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</si>
  <si>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</si>
  <si>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</si>
  <si>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</si>
  <si>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</si>
  <si>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</si>
  <si>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</si>
  <si>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</si>
  <si>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</si>
  <si>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</si>
  <si>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</si>
  <si>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</si>
  <si>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</si>
  <si>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</si>
  <si>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</si>
  <si>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</si>
  <si>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</si>
  <si>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</si>
  <si>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</si>
  <si>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</si>
  <si>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</si>
  <si>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</si>
  <si>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</si>
  <si>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</si>
  <si>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</si>
  <si>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</si>
  <si>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</si>
  <si>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</si>
  <si>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</si>
  <si>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</si>
  <si>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</si>
  <si>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</si>
  <si>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</si>
  <si>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</si>
  <si>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</si>
  <si>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</si>
  <si>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</si>
  <si>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</si>
  <si>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</si>
  <si>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</si>
  <si>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</si>
  <si>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</si>
  <si>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</si>
  <si>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</si>
  <si>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</si>
  <si>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</si>
  <si>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</si>
  <si>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</si>
  <si>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</si>
  <si>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</si>
  <si>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</si>
  <si>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</si>
  <si>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</si>
  <si>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</si>
  <si>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</si>
  <si>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</si>
  <si>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</si>
  <si>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</si>
  <si>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</si>
  <si>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</si>
  <si>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</si>
  <si>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</si>
  <si>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</si>
  <si>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</si>
  <si>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</si>
  <si>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</si>
  <si>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</si>
  <si>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</si>
  <si>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</si>
  <si>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</si>
  <si>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</si>
  <si>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</si>
  <si>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</si>
  <si>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</si>
  <si>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</si>
  <si>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</si>
  <si>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</si>
  <si>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</si>
  <si>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</si>
  <si>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</si>
  <si>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</si>
  <si>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</si>
  <si>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</si>
  <si>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</si>
  <si>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</si>
  <si>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</si>
  <si>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</si>
  <si>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</si>
  <si>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</si>
  <si>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</si>
  <si>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</si>
  <si>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</si>
  <si>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</si>
  <si>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</si>
  <si>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</si>
  <si>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</si>
  <si>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</si>
  <si>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</si>
  <si>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</si>
  <si>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</si>
  <si>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</si>
  <si>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</si>
  <si>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</si>
  <si>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</si>
  <si>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</si>
  <si>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</si>
  <si>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</si>
  <si>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</si>
  <si>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</si>
  <si>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</si>
  <si>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</si>
  <si>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</si>
  <si>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</si>
  <si>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</si>
  <si>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</si>
  <si>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</si>
  <si>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</si>
  <si>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</si>
  <si>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</si>
  <si>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</si>
  <si>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</si>
  <si>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</si>
  <si>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</si>
  <si>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</si>
  <si>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</si>
  <si>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</si>
  <si>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</si>
  <si>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</si>
  <si>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</si>
  <si>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</si>
  <si>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</si>
  <si>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</si>
  <si>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</si>
  <si>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</si>
  <si>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</si>
  <si>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</si>
  <si>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</si>
  <si>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</si>
  <si>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</si>
  <si>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</si>
  <si>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</si>
  <si>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</si>
  <si>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</si>
  <si>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</si>
  <si>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</si>
  <si>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</si>
  <si>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</si>
  <si>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</si>
  <si>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</si>
  <si>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</si>
  <si>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</si>
  <si>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</si>
  <si>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</si>
  <si>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</si>
  <si>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</si>
  <si>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</si>
  <si>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</si>
  <si>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</si>
  <si>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</si>
  <si>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</si>
  <si>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</si>
  <si>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</si>
  <si>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</si>
  <si>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</si>
  <si>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</si>
  <si>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</si>
  <si>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</si>
  <si>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</si>
  <si>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</si>
  <si>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</si>
  <si>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</si>
  <si>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</si>
  <si>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</si>
  <si>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</si>
  <si>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</si>
  <si>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</si>
  <si>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</si>
  <si>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</si>
  <si>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</si>
  <si>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</si>
  <si>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</si>
  <si>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</si>
  <si>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</si>
  <si>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</si>
  <si>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</si>
  <si>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</si>
  <si>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</si>
  <si>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</si>
  <si>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</si>
  <si>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</si>
  <si>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</si>
  <si>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</si>
  <si>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</si>
  <si>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</si>
  <si>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</si>
  <si>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</si>
  <si>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</si>
  <si>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</si>
  <si>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</si>
  <si>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</si>
  <si>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</si>
  <si>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</si>
  <si>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</si>
  <si>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</si>
  <si>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</si>
  <si>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</si>
  <si>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</si>
  <si>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</si>
  <si>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</si>
  <si>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</si>
  <si>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</si>
  <si>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</si>
  <si>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</si>
  <si>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</si>
  <si>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</si>
  <si>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</si>
  <si>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</si>
  <si>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</si>
  <si>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</si>
  <si>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</si>
  <si>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</si>
  <si>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</si>
  <si>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</si>
  <si>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</si>
  <si>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</si>
  <si>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</si>
  <si>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</si>
  <si>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</si>
  <si>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</si>
  <si>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</si>
  <si>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</si>
  <si>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</si>
  <si>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</si>
  <si>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</si>
  <si>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</si>
  <si>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</si>
  <si>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</si>
  <si>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</si>
  <si>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</si>
  <si>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</si>
  <si>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</si>
  <si>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</si>
  <si>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</si>
  <si>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</si>
  <si>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</si>
  <si>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</si>
  <si>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</si>
  <si>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</si>
  <si>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</si>
  <si>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</si>
  <si>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</si>
  <si>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</si>
  <si>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</si>
  <si>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</si>
  <si>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</si>
  <si>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</si>
  <si>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</si>
  <si>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</si>
  <si>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</si>
  <si>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</si>
  <si>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</si>
  <si>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</si>
  <si>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</si>
  <si>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</si>
  <si>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</si>
  <si>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</si>
  <si>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</si>
  <si>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</si>
  <si>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</si>
  <si>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</si>
  <si>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</si>
  <si>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</si>
  <si>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</si>
  <si>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</si>
  <si>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</si>
  <si>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</si>
  <si>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</si>
  <si>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</si>
  <si>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</si>
  <si>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</si>
  <si>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</si>
  <si>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</si>
  <si>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</si>
  <si>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</si>
  <si>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</si>
  <si>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</si>
  <si>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</si>
  <si>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</si>
  <si>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</si>
  <si>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</si>
  <si>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</si>
  <si>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</si>
  <si>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</si>
  <si>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</si>
  <si>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</si>
  <si>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</si>
  <si>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</si>
  <si>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</si>
  <si>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</si>
  <si>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</si>
  <si>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</si>
  <si>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</si>
  <si>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</si>
  <si>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</si>
  <si>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</si>
  <si>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</si>
  <si>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</si>
  <si>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</si>
  <si>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</si>
  <si>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</si>
  <si>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</si>
  <si>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</si>
  <si>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</si>
  <si>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</si>
  <si>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</si>
  <si>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</si>
  <si>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</si>
  <si>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</si>
  <si>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</si>
  <si>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</si>
  <si>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</si>
  <si>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</si>
  <si>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</si>
  <si>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</si>
  <si>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</si>
  <si>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</si>
  <si>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</si>
  <si>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</si>
  <si>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</si>
  <si>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</si>
  <si>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</si>
  <si>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</si>
  <si>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</si>
  <si>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</si>
  <si>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</si>
  <si>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</si>
  <si>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</si>
  <si>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</si>
  <si>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</si>
  <si>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</si>
  <si>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</si>
  <si>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</si>
  <si>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</si>
  <si>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</si>
  <si>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</si>
  <si>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</si>
  <si>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</si>
  <si>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</si>
  <si>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</si>
  <si>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</si>
  <si>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</si>
  <si>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</si>
  <si>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</si>
  <si>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</si>
  <si>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</si>
  <si>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</si>
  <si>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</si>
  <si>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</si>
  <si>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</si>
  <si>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</si>
  <si>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</si>
  <si>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</si>
  <si>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</si>
  <si>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</si>
  <si>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</si>
  <si>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</si>
  <si>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</si>
  <si>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</si>
  <si>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</si>
  <si>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</si>
  <si>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</si>
  <si>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</si>
  <si>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</si>
  <si>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</si>
  <si>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</si>
  <si>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</si>
  <si>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</si>
  <si>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</si>
  <si>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</si>
  <si>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</si>
  <si>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</si>
  <si>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</si>
  <si>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</si>
  <si>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</si>
  <si>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</si>
  <si>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</si>
  <si>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</si>
  <si>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</si>
  <si>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</si>
  <si>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</si>
  <si>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</si>
  <si>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</si>
  <si>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</si>
  <si>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</si>
  <si>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</si>
  <si>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</si>
  <si>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</si>
  <si>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</si>
  <si>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</si>
  <si>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</si>
  <si>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</si>
  <si>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</si>
  <si>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</si>
  <si>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</si>
  <si>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</si>
  <si>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</si>
  <si>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</si>
  <si>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</si>
  <si>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</si>
  <si>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</si>
  <si>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</si>
  <si>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</si>
  <si>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</si>
  <si>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</si>
  <si>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</si>
  <si>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</si>
  <si>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</si>
  <si>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</si>
  <si>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</si>
  <si>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</si>
  <si>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</si>
  <si>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</si>
  <si>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</si>
  <si>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</si>
  <si>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</si>
  <si>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</si>
  <si>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</si>
  <si>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</si>
  <si>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</si>
  <si>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</si>
  <si>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</si>
  <si>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</si>
  <si>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</si>
  <si>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</si>
  <si>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</si>
  <si>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</si>
  <si>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</si>
  <si>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</si>
  <si>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</si>
  <si>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</si>
  <si>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</si>
  <si>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</si>
  <si>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</si>
  <si>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</si>
  <si>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</si>
  <si>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</si>
  <si>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</si>
  <si>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</si>
  <si>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</si>
  <si>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</si>
  <si>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</si>
  <si>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</si>
  <si>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</si>
  <si>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</si>
  <si>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</si>
  <si>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</si>
  <si>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</si>
  <si>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</si>
  <si>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</si>
  <si>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</si>
  <si>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</si>
  <si>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</si>
  <si>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</si>
  <si>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</si>
  <si>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</si>
  <si>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</si>
  <si>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</si>
  <si>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</si>
  <si>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</si>
  <si>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</si>
  <si>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</si>
  <si>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</si>
  <si>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</si>
  <si>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</si>
  <si>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</si>
  <si>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</si>
  <si>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</si>
  <si>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</si>
  <si>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</si>
  <si>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</si>
  <si>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</si>
  <si>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</si>
  <si>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</si>
  <si>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</si>
  <si>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</si>
  <si>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</si>
  <si>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</si>
  <si>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</si>
  <si>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</si>
  <si>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</si>
  <si>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</si>
  <si>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</si>
  <si>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</si>
  <si>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</si>
  <si>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</si>
  <si>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</si>
  <si>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</si>
  <si>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</si>
  <si>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</si>
  <si>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</si>
  <si>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</si>
  <si>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</si>
  <si>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</si>
  <si>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</si>
  <si>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</si>
  <si>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</si>
  <si>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</si>
  <si>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</si>
  <si>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</si>
  <si>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</si>
  <si>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</si>
  <si>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</si>
  <si>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</si>
  <si>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</si>
  <si>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</si>
  <si>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</si>
  <si>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</si>
  <si>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</si>
  <si>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</si>
  <si>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</si>
  <si>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</si>
  <si>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</si>
  <si>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</si>
  <si>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</si>
  <si>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</si>
  <si>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</si>
  <si>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</si>
  <si>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</si>
  <si>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</si>
  <si>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</si>
  <si>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</si>
  <si>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</si>
  <si>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</si>
  <si>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</si>
  <si>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</si>
  <si>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</si>
  <si>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</si>
  <si>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</si>
  <si>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</si>
  <si>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</si>
  <si>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</si>
  <si>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</si>
  <si>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</si>
  <si>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</si>
  <si>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</si>
  <si>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</si>
  <si>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</si>
  <si>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</si>
  <si>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</si>
  <si>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</si>
  <si>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</si>
  <si>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</si>
  <si>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</si>
  <si>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</si>
  <si>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</si>
  <si>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</si>
  <si>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</si>
  <si>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</si>
  <si>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</si>
  <si>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</si>
  <si>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</si>
  <si>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</si>
  <si>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</si>
  <si>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</si>
  <si>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</si>
  <si>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</si>
  <si>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</si>
  <si>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</si>
  <si>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</si>
  <si>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</si>
  <si>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</si>
  <si>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</si>
  <si>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</si>
  <si>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</si>
  <si>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</si>
  <si>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</si>
  <si>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</si>
  <si>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</si>
  <si>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</si>
  <si>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</si>
  <si>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</si>
  <si>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</si>
  <si>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</si>
  <si>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</si>
  <si>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</si>
  <si>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</si>
  <si>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</si>
  <si>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</si>
  <si>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</si>
  <si>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</si>
  <si>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</si>
  <si>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</si>
  <si>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</si>
  <si>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</si>
  <si>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</si>
  <si>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</si>
  <si>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</si>
  <si>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</si>
  <si>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</si>
  <si>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</si>
  <si>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</si>
  <si>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</si>
  <si>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</si>
  <si>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</si>
  <si>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</si>
  <si>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</si>
  <si>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</si>
  <si>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</si>
  <si>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</si>
  <si>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</si>
  <si>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</si>
  <si>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</si>
  <si>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</si>
  <si>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</si>
  <si>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</si>
  <si>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</si>
  <si>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</si>
  <si>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</si>
  <si>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</si>
  <si>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</si>
  <si>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</si>
  <si>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</si>
  <si>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</si>
  <si>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</si>
  <si>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</si>
  <si>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</si>
  <si>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</si>
  <si>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</si>
  <si>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</si>
  <si>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</si>
  <si>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</si>
  <si>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</si>
  <si>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</si>
  <si>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</si>
  <si>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</si>
  <si>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</si>
  <si>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</si>
  <si>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</si>
  <si>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</si>
  <si>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</si>
  <si>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</si>
  <si>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</si>
  <si>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</si>
  <si>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</si>
  <si>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</si>
  <si>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</si>
  <si>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</si>
  <si>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</si>
  <si>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</si>
  <si>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</si>
  <si>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</si>
  <si>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</si>
  <si>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</si>
  <si>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</si>
  <si>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</si>
  <si>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</si>
  <si>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</si>
  <si>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</si>
  <si>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</si>
  <si>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</si>
  <si>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</si>
  <si>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</si>
  <si>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</si>
  <si>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</si>
  <si>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</si>
  <si>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</si>
  <si>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</si>
  <si>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</si>
  <si>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</si>
  <si>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</si>
  <si>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</si>
  <si>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</si>
  <si>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</si>
  <si>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</si>
  <si>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</si>
  <si>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</si>
  <si>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</si>
  <si>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</si>
  <si>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</si>
  <si>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</si>
  <si>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</si>
  <si>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</si>
  <si>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</si>
  <si>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</si>
  <si>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</si>
  <si>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</si>
  <si>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</si>
  <si>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</si>
  <si>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</si>
  <si>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</si>
  <si>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</si>
  <si>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</si>
  <si>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</si>
  <si>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</si>
  <si>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</si>
  <si>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</si>
  <si>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</si>
  <si>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</si>
  <si>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</si>
  <si>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</si>
  <si>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</si>
  <si>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</si>
  <si>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</si>
  <si>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</si>
  <si>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</si>
  <si>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</si>
  <si>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</si>
  <si>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</si>
  <si>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</si>
  <si>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</si>
  <si>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</si>
  <si>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</si>
  <si>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</si>
  <si>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</si>
  <si>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</si>
  <si>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</si>
  <si>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</si>
  <si>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</si>
  <si>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</si>
  <si>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</si>
  <si>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</si>
  <si>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</si>
  <si>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</si>
  <si>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</si>
  <si>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</si>
  <si>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</si>
  <si>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</si>
  <si>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</si>
  <si>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</si>
  <si>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</si>
  <si>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</si>
  <si>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</si>
  <si>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</si>
  <si>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</si>
  <si>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</si>
  <si>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</si>
  <si>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</si>
  <si>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</si>
  <si>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</si>
  <si>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</si>
  <si>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</si>
  <si>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</si>
  <si>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</si>
  <si>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</si>
  <si>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</si>
  <si>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</si>
  <si>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</si>
  <si>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</si>
  <si>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</si>
  <si>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</si>
  <si>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</si>
  <si>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</si>
  <si>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</si>
  <si>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</si>
  <si>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</si>
  <si>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</si>
  <si>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</si>
  <si>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</si>
  <si>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</si>
  <si>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</si>
  <si>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</si>
  <si>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</si>
  <si>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</si>
  <si>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</si>
  <si>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</si>
  <si>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</si>
  <si>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</si>
  <si>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</si>
  <si>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</si>
  <si>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</si>
  <si>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</si>
  <si>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</si>
  <si>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</si>
  <si>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</si>
  <si>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</si>
  <si>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</si>
  <si>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</si>
  <si>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</si>
  <si>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</si>
  <si>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</si>
  <si>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</si>
  <si>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</si>
  <si>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</si>
  <si>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</si>
  <si>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</si>
  <si>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</si>
  <si>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</si>
  <si>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</si>
  <si>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</si>
  <si>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</si>
  <si>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</si>
  <si>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</si>
  <si>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</si>
  <si>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</si>
  <si>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</si>
  <si>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</si>
  <si>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</si>
  <si>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</si>
  <si>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</si>
  <si>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</si>
  <si>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</si>
  <si>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</si>
  <si>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</si>
  <si>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</si>
  <si>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</si>
  <si>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</si>
  <si>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</si>
  <si>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</si>
  <si>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</si>
  <si>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</si>
  <si>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</si>
  <si>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</si>
  <si>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</si>
  <si>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</si>
  <si>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</si>
  <si>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</si>
  <si>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</si>
  <si>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</si>
  <si>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</si>
  <si>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</si>
  <si>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</si>
  <si>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</si>
  <si>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</si>
  <si>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</si>
  <si>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</si>
  <si>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</si>
  <si>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</si>
  <si>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</si>
  <si>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</si>
  <si>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</si>
  <si>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</si>
  <si>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</si>
  <si>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</si>
  <si>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</si>
  <si>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</si>
  <si>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</si>
  <si>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</si>
  <si>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</si>
  <si>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</si>
  <si>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</si>
  <si>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</si>
  <si>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</si>
  <si>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</si>
  <si>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</si>
  <si>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</si>
  <si>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</si>
  <si>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</si>
  <si>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</si>
  <si>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</si>
  <si>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</si>
  <si>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</si>
  <si>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</si>
  <si>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</si>
  <si>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</si>
  <si>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</si>
  <si>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</si>
  <si>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</si>
  <si>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</si>
  <si>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</si>
  <si>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</si>
  <si>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</si>
  <si>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</si>
  <si>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</si>
  <si>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</si>
  <si>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</si>
  <si>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</si>
  <si>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</si>
  <si>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</si>
  <si>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</si>
  <si>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</si>
  <si>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</si>
  <si>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</si>
  <si>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</si>
  <si>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</si>
  <si>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</si>
  <si>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</si>
  <si>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</si>
  <si>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</si>
  <si>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</si>
  <si>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</si>
  <si>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</si>
  <si>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</si>
  <si>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</si>
  <si>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</si>
  <si>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</si>
  <si>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</si>
  <si>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</si>
  <si>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</si>
  <si>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</si>
  <si>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</si>
  <si>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</si>
  <si>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</si>
  <si>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</si>
  <si>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</si>
  <si>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</si>
  <si>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</si>
  <si>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</si>
  <si>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</si>
  <si>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</si>
  <si>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</si>
  <si>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</si>
  <si>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</si>
  <si>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</si>
  <si>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</si>
  <si>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</si>
  <si>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</si>
  <si>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</si>
  <si>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</si>
  <si>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</si>
  <si>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</si>
  <si>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</si>
  <si>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</si>
  <si>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</si>
  <si>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</si>
  <si>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</si>
  <si>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</si>
  <si>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</si>
  <si>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</si>
  <si>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</si>
  <si>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</si>
  <si>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</si>
  <si>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</si>
  <si>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</si>
  <si>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</si>
  <si>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</si>
  <si>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</si>
  <si>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</si>
  <si>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</si>
  <si>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</si>
  <si>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</si>
  <si>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</si>
  <si>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</si>
  <si>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</si>
  <si>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</si>
  <si>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</si>
  <si>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</si>
  <si>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</si>
  <si>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</si>
  <si>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</si>
  <si>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</si>
  <si>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</si>
  <si>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</si>
  <si>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</si>
  <si>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</si>
  <si>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</si>
  <si>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</si>
  <si>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</si>
  <si>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</si>
  <si>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</si>
  <si>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</si>
  <si>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</si>
  <si>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</si>
  <si>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</si>
  <si>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</si>
  <si>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</si>
  <si>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</si>
  <si>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</si>
  <si>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</si>
  <si>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</si>
  <si>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</si>
  <si>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</si>
  <si>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</si>
  <si>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</si>
  <si>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</si>
  <si>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</si>
  <si>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</si>
  <si>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</si>
  <si>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</si>
  <si>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</si>
  <si>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</si>
  <si>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</si>
  <si>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</si>
  <si>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</si>
  <si>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</si>
  <si>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</si>
  <si>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</si>
  <si>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</si>
  <si>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</si>
  <si>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</si>
  <si>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</si>
  <si>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</si>
  <si>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</si>
  <si>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</si>
  <si>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</si>
  <si>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</si>
  <si>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</si>
  <si>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</si>
  <si>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</si>
  <si>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</si>
  <si>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</si>
  <si>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</si>
  <si>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</si>
  <si>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</si>
  <si>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</si>
  <si>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</si>
  <si>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</si>
  <si>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</si>
  <si>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</si>
  <si>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</si>
  <si>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</si>
  <si>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</si>
  <si>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</si>
  <si>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</si>
  <si>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</si>
  <si>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</si>
  <si>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</si>
  <si>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</si>
  <si>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</si>
  <si>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</si>
  <si>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</si>
  <si>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</si>
  <si>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</si>
  <si>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</si>
  <si>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</si>
  <si>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</si>
  <si>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</si>
  <si>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</si>
  <si>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</si>
  <si>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</si>
  <si>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</si>
  <si>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</si>
  <si>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</si>
  <si>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</si>
  <si>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</si>
  <si>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</si>
  <si>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</si>
  <si>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</si>
  <si>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</si>
  <si>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</si>
  <si>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</si>
  <si>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</si>
  <si>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</si>
  <si>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</si>
  <si>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</si>
  <si>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</si>
  <si>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</si>
  <si>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</si>
  <si>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</si>
  <si>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</si>
  <si>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</si>
  <si>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</si>
  <si>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</si>
  <si>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</si>
  <si>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</si>
  <si>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</si>
  <si>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</si>
  <si>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</si>
  <si>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</si>
  <si>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</si>
  <si>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</si>
  <si>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</si>
  <si>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</si>
  <si>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</si>
  <si>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</si>
  <si>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</si>
  <si>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</si>
  <si>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</si>
  <si>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</si>
  <si>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</si>
  <si>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</si>
  <si>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</si>
  <si>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</si>
  <si>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</si>
  <si>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</si>
  <si>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</si>
  <si>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</si>
  <si>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</si>
  <si>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</si>
  <si>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</si>
  <si>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</si>
  <si>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</si>
  <si>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</si>
  <si>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</si>
  <si>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</si>
  <si>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</si>
  <si>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</si>
  <si>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</si>
  <si>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</si>
  <si>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</si>
  <si>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</si>
  <si>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</si>
  <si>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</si>
  <si>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</si>
  <si>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</si>
  <si>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</si>
  <si>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</si>
  <si>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</si>
  <si>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</si>
  <si>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</si>
  <si>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</si>
  <si>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</si>
  <si>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</si>
  <si>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</si>
  <si>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</si>
  <si>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</si>
  <si>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</si>
  <si>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</si>
  <si>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</si>
  <si>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</si>
  <si>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</si>
  <si>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</si>
  <si>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</si>
  <si>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</si>
  <si>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</si>
  <si>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</si>
  <si>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</si>
  <si>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</si>
  <si>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</si>
  <si>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</si>
  <si>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</si>
  <si>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</si>
  <si>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</si>
  <si>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</si>
  <si>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</si>
  <si>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</si>
  <si>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</si>
  <si>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</si>
  <si>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</si>
  <si>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</si>
  <si>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</si>
  <si>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</si>
  <si>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</si>
  <si>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</si>
  <si>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</si>
  <si>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</si>
  <si>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</si>
  <si>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</si>
  <si>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</si>
  <si>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</si>
  <si>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</si>
  <si>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</si>
  <si>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</si>
  <si>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</si>
  <si>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</si>
  <si>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</si>
  <si>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</si>
  <si>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</si>
  <si>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</si>
  <si>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</si>
  <si>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</si>
  <si>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</si>
  <si>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</si>
  <si>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</si>
  <si>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</si>
  <si>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</si>
  <si>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</si>
  <si>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</si>
  <si>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</si>
  <si>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</si>
  <si>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</si>
  <si>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</si>
  <si>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</si>
  <si>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</si>
  <si>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</si>
  <si>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</si>
  <si>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</si>
  <si>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</si>
  <si>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</si>
  <si>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</si>
  <si>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</si>
  <si>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</si>
  <si>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</si>
  <si>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</si>
  <si>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</si>
  <si>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</si>
  <si>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</si>
  <si>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</si>
  <si>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</si>
  <si>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</si>
  <si>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</si>
  <si>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</si>
  <si>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</si>
  <si>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</si>
  <si>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</si>
  <si>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</si>
  <si>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</si>
  <si>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</si>
  <si>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</si>
  <si>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</si>
  <si>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</si>
  <si>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</si>
  <si>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</si>
  <si>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</si>
  <si>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</si>
  <si>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</si>
  <si>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</si>
  <si>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</si>
  <si>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</si>
  <si>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</si>
  <si>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</si>
  <si>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</si>
  <si>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</si>
  <si>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</si>
  <si>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</si>
  <si>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</si>
  <si>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</si>
  <si>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</si>
  <si>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</si>
  <si>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</si>
  <si>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</si>
  <si>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</si>
  <si>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</si>
  <si>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</si>
  <si>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</si>
  <si>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</si>
  <si>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</si>
  <si>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</si>
  <si>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</si>
  <si>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</si>
  <si>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</si>
  <si>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</si>
  <si>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</si>
  <si>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</si>
  <si>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</si>
  <si>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</si>
  <si>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</si>
  <si>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</si>
  <si>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</si>
  <si>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</si>
  <si>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</si>
  <si>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</si>
  <si>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</si>
  <si>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</si>
  <si>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</si>
  <si>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</si>
  <si>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</si>
  <si>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</si>
  <si>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</si>
  <si>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</si>
  <si>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</si>
  <si>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</si>
  <si>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</si>
  <si>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</si>
  <si>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</si>
  <si>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</si>
  <si>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</si>
  <si>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</si>
  <si>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</si>
  <si>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</si>
  <si>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</si>
  <si>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</si>
  <si>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</si>
  <si>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</si>
  <si>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</si>
  <si>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</si>
  <si>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</si>
  <si>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</si>
  <si>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</si>
  <si>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</si>
  <si>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</si>
  <si>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</si>
  <si>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</si>
  <si>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</si>
  <si>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</si>
  <si>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</si>
  <si>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</si>
  <si>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</si>
  <si>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</si>
  <si>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</si>
  <si>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</si>
  <si>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</si>
  <si>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</si>
  <si>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</si>
  <si>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</si>
  <si>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</si>
  <si>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</si>
  <si>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</si>
  <si>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</si>
  <si>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</si>
  <si>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</si>
  <si>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</si>
  <si>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</si>
  <si>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</si>
  <si>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</si>
  <si>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</si>
  <si>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</si>
  <si>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</si>
  <si>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</si>
  <si>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</si>
  <si>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</si>
  <si>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</si>
  <si>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</si>
  <si>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</si>
  <si>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</si>
  <si>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</si>
  <si>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</si>
  <si>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</si>
  <si>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</si>
  <si>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</si>
  <si>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</si>
  <si>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</si>
  <si>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</si>
  <si>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</si>
  <si>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</si>
  <si>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</si>
  <si>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</si>
  <si>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</si>
  <si>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</si>
  <si>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</si>
  <si>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</si>
  <si>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</si>
  <si>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</si>
  <si>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</si>
  <si>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</si>
  <si>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</si>
  <si>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</si>
  <si>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</si>
  <si>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</si>
  <si>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</si>
  <si>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</si>
  <si>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</si>
  <si>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</si>
  <si>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</si>
  <si>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</si>
  <si>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</si>
  <si>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</si>
  <si>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</si>
  <si>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</si>
  <si>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</si>
  <si>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</si>
  <si>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</si>
  <si>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</si>
  <si>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</si>
  <si>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</si>
  <si>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</si>
  <si>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</si>
  <si>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</si>
  <si>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</si>
  <si>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</si>
  <si>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</si>
  <si>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</si>
  <si>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</si>
  <si>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</si>
  <si>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</si>
  <si>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</si>
  <si>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</si>
  <si>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</si>
  <si>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</si>
  <si>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</si>
  <si>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</si>
  <si>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</si>
  <si>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</si>
  <si>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</si>
  <si>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</si>
  <si>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</si>
  <si>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</si>
  <si>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</si>
  <si>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</si>
  <si>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</si>
  <si>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</si>
  <si>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</si>
  <si>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</si>
  <si>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</si>
  <si>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</si>
  <si>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</si>
  <si>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</si>
  <si>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</si>
  <si>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</si>
  <si>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</si>
  <si>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</si>
  <si>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</si>
  <si>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</si>
  <si>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</si>
  <si>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</si>
  <si>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</si>
  <si>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</si>
  <si>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</si>
  <si>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</si>
  <si>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</si>
  <si>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</si>
  <si>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</si>
  <si>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</si>
  <si>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</si>
  <si>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</si>
  <si>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</si>
  <si>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</si>
  <si>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</si>
  <si>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</si>
  <si>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</si>
  <si>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</si>
  <si>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</si>
  <si>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</si>
  <si>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</si>
  <si>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</si>
  <si>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</si>
  <si>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</si>
  <si>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</si>
  <si>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</si>
  <si>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</si>
  <si>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</si>
  <si>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</si>
  <si>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</si>
  <si>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</si>
  <si>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</si>
  <si>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</si>
  <si>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</si>
  <si>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</si>
  <si>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</si>
  <si>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</si>
  <si>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</si>
  <si>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</si>
  <si>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</si>
  <si>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</si>
  <si>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</si>
  <si>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</si>
  <si>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</si>
  <si>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</si>
  <si>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</si>
  <si>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</si>
  <si>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</si>
  <si>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</si>
  <si>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</si>
  <si>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</si>
  <si>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</si>
  <si>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</si>
  <si>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</si>
  <si>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</si>
  <si>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</si>
  <si>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</si>
  <si>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</si>
  <si>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</si>
  <si>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</si>
  <si>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</si>
  <si>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</si>
  <si>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</si>
  <si>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</si>
  <si>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</si>
  <si>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</si>
  <si>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</si>
  <si>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</si>
  <si>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</si>
  <si>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</si>
  <si>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</si>
  <si>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</si>
  <si>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</si>
  <si>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</si>
  <si>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</si>
  <si>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</si>
  <si>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</si>
  <si>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</si>
  <si>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</si>
  <si>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</si>
  <si>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</si>
  <si>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</si>
  <si>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</si>
  <si>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</si>
  <si>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</si>
  <si>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</si>
  <si>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</si>
  <si>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</si>
  <si>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</si>
  <si>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</si>
  <si>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</si>
  <si>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</si>
  <si>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</si>
  <si>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</si>
  <si>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</si>
  <si>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</si>
  <si>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</si>
  <si>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</si>
  <si>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</si>
  <si>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</si>
  <si>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</si>
  <si>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</si>
  <si>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</si>
  <si>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</si>
  <si>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</si>
  <si>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</si>
  <si>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</si>
  <si>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</si>
  <si>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</si>
  <si>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</si>
  <si>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</si>
  <si>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</si>
  <si>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</si>
  <si>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</si>
  <si>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</si>
  <si>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</si>
  <si>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</si>
  <si>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</si>
  <si>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</si>
  <si>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</si>
  <si>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</si>
  <si>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</si>
  <si>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</si>
  <si>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</si>
  <si>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</si>
  <si>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</si>
  <si>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</si>
  <si>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</si>
  <si>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</si>
  <si>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</si>
  <si>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</si>
  <si>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</si>
  <si>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</si>
  <si>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</si>
  <si>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</si>
  <si>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</si>
  <si>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</si>
  <si>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</si>
  <si>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</si>
  <si>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</si>
  <si>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</si>
  <si>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</si>
  <si>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</si>
  <si>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</si>
  <si>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</si>
  <si>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</si>
  <si>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</si>
  <si>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</si>
  <si>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</si>
  <si>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</si>
  <si>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</si>
  <si>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</si>
  <si>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</si>
  <si>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</si>
  <si>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</si>
  <si>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</si>
  <si>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</si>
  <si>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</si>
  <si>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</si>
  <si>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</si>
  <si>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</si>
  <si>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</si>
  <si>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</si>
  <si>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</si>
  <si>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</si>
  <si>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</si>
  <si>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</si>
  <si>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</si>
  <si>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</si>
  <si>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</si>
  <si>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</si>
  <si>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</si>
  <si>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</si>
  <si>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</si>
  <si>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</si>
  <si>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</si>
  <si>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</si>
  <si>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</si>
  <si>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</si>
  <si>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</si>
  <si>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</si>
  <si>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</si>
  <si>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</si>
  <si>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</si>
  <si>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</si>
  <si>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</si>
  <si>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</si>
  <si>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</si>
  <si>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</si>
  <si>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</si>
  <si>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</si>
  <si>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</si>
  <si>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</si>
  <si>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</si>
  <si>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</si>
  <si>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</si>
  <si>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</si>
  <si>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</si>
  <si>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</si>
  <si>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</si>
  <si>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</si>
  <si>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</si>
  <si>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</si>
  <si>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</si>
  <si>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</si>
  <si>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</si>
  <si>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</si>
  <si>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</si>
  <si>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</si>
  <si>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</si>
  <si>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</si>
  <si>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</si>
  <si>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</si>
  <si>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</si>
  <si>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</si>
  <si>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</si>
  <si>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</si>
  <si>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</si>
  <si>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</si>
  <si>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</si>
  <si>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</si>
  <si>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</si>
  <si>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</si>
  <si>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</si>
  <si>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</si>
  <si>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</si>
  <si>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</si>
  <si>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</si>
  <si>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</si>
  <si>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</si>
  <si>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</si>
  <si>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</si>
  <si>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</si>
  <si>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</si>
  <si>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</si>
  <si>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</si>
  <si>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</si>
  <si>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</si>
  <si>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</si>
  <si>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</si>
  <si>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</si>
  <si>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</si>
  <si>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</si>
  <si>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</si>
  <si>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</si>
  <si>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</si>
  <si>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</si>
  <si>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</si>
  <si>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</si>
  <si>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</si>
  <si>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</si>
  <si>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</si>
  <si>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</si>
  <si>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</si>
  <si>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</si>
  <si>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</si>
  <si>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</si>
  <si>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</si>
  <si>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</si>
  <si>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</si>
  <si>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</si>
  <si>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</si>
  <si>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</si>
  <si>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</si>
  <si>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</si>
  <si>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</si>
  <si>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</si>
  <si>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</si>
  <si>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</si>
  <si>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</si>
  <si>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</si>
  <si>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</si>
  <si>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</si>
  <si>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</si>
  <si>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</si>
  <si>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</si>
  <si>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</si>
  <si>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</si>
  <si>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</si>
  <si>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</si>
  <si>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</si>
  <si>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</si>
  <si>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</si>
  <si>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</si>
  <si>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</si>
  <si>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</si>
  <si>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</si>
  <si>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</si>
  <si>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</si>
  <si>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</si>
  <si>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</si>
  <si>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</si>
  <si>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</si>
  <si>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</si>
  <si>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</si>
  <si>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</si>
  <si>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</si>
  <si>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</si>
  <si>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</si>
  <si>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</si>
  <si>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</si>
  <si>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</si>
  <si>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</si>
  <si>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</si>
  <si>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</si>
  <si>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</si>
  <si>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</si>
  <si>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</si>
  <si>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</si>
  <si>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</si>
  <si>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</si>
  <si>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</si>
  <si>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</si>
  <si>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</si>
  <si>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</si>
  <si>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</si>
  <si>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</si>
  <si>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</si>
  <si>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</si>
  <si>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</si>
  <si>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</si>
  <si>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</si>
  <si>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</si>
  <si>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</si>
  <si>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</si>
  <si>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</si>
  <si>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</si>
  <si>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</si>
  <si>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</si>
  <si>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</si>
  <si>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</si>
  <si>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</si>
  <si>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</si>
  <si>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</si>
  <si>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</si>
  <si>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</si>
  <si>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</si>
  <si>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</si>
  <si>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</si>
  <si>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</si>
  <si>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</si>
  <si>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</si>
  <si>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</si>
  <si>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</si>
  <si>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</si>
  <si>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</si>
  <si>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</si>
  <si>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</si>
  <si>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</si>
  <si>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</si>
  <si>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</si>
  <si>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</si>
  <si>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</si>
  <si>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</si>
  <si>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</si>
  <si>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</si>
  <si>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</si>
  <si>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</si>
  <si>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</si>
  <si>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</si>
  <si>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</si>
  <si>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</si>
  <si>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</si>
  <si>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</si>
  <si>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</si>
  <si>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</si>
  <si>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</si>
  <si>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</si>
  <si>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</si>
  <si>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</si>
  <si>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</si>
  <si>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</si>
  <si>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</si>
  <si>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</si>
  <si>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</si>
  <si>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</si>
  <si>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</si>
  <si>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</si>
  <si>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</si>
  <si>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</si>
  <si>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</si>
  <si>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</si>
  <si>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</si>
  <si>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</si>
  <si>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</si>
  <si>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</si>
  <si>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</si>
  <si>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</si>
  <si>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</si>
  <si>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</si>
  <si>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</si>
  <si>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</si>
  <si>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</si>
  <si>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</si>
  <si>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</si>
  <si>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</si>
  <si>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</si>
  <si>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</si>
  <si>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</si>
  <si>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</si>
  <si>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</si>
  <si>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</si>
  <si>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</si>
  <si>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</si>
  <si>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</si>
  <si>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</si>
  <si>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</si>
  <si>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</si>
  <si>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</si>
  <si>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</si>
  <si>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</si>
  <si>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</si>
  <si>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</si>
  <si>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</si>
  <si>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</si>
  <si>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</si>
  <si>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</si>
  <si>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</si>
  <si>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</si>
  <si>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</si>
  <si>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</si>
  <si>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</si>
  <si>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</si>
  <si>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</si>
  <si>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</si>
  <si>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</si>
  <si>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</si>
  <si>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</si>
  <si>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</si>
  <si>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</si>
  <si>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</si>
  <si>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</si>
  <si>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</si>
  <si>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</si>
  <si>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</si>
  <si>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</si>
  <si>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</si>
  <si>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</si>
  <si>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</si>
  <si>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</si>
  <si>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</si>
  <si>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</si>
  <si>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</si>
  <si>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</si>
  <si>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</si>
  <si>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</si>
  <si>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</si>
  <si>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</si>
  <si>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</si>
  <si>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</si>
  <si>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</si>
  <si>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</si>
  <si>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</si>
  <si>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</si>
  <si>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</si>
  <si>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</si>
  <si>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</si>
  <si>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</si>
  <si>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</si>
  <si>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</si>
  <si>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</si>
  <si>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</si>
  <si>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</si>
  <si>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</si>
  <si>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</si>
  <si>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</si>
  <si>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</si>
  <si>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</si>
  <si>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</si>
  <si>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</si>
  <si>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</si>
  <si>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</si>
  <si>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</si>
  <si>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</si>
  <si>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</si>
  <si>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</si>
  <si>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</si>
  <si>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</si>
  <si>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</si>
  <si>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</si>
  <si>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</si>
  <si>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</si>
  <si>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</si>
  <si>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</si>
  <si>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</si>
  <si>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</si>
  <si>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</si>
  <si>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</si>
  <si>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</si>
  <si>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</si>
  <si>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</si>
  <si>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</si>
  <si>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</si>
  <si>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</si>
  <si>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</si>
  <si>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</si>
  <si>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</si>
  <si>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</si>
  <si>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</si>
  <si>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</si>
  <si>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</si>
  <si>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</si>
  <si>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</si>
  <si>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</si>
  <si>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</si>
  <si>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</si>
  <si>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</si>
  <si>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</si>
  <si>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</si>
  <si>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</si>
  <si>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</si>
  <si>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</si>
  <si>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</si>
  <si>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</si>
  <si>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</si>
  <si>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</si>
  <si>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</si>
  <si>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</si>
  <si>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</si>
  <si>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</si>
  <si>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</si>
  <si>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</si>
  <si>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</si>
  <si>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</si>
  <si>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</si>
  <si>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</si>
  <si>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</si>
  <si>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</si>
  <si>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</si>
  <si>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</si>
  <si>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</si>
  <si>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</si>
  <si>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</si>
  <si>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</si>
  <si>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</si>
  <si>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</si>
  <si>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</si>
  <si>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</si>
  <si>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</si>
  <si>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</si>
  <si>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</si>
  <si>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</si>
  <si>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</si>
  <si>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</si>
  <si>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</si>
  <si>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</si>
  <si>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</si>
  <si>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</si>
  <si>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</si>
  <si>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</si>
  <si>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</si>
  <si>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</si>
  <si>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</si>
  <si>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</si>
  <si>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</si>
  <si>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</si>
  <si>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</si>
  <si>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</si>
  <si>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</si>
  <si>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</si>
  <si>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</si>
  <si>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</si>
  <si>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</si>
  <si>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</si>
  <si>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</si>
  <si>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</si>
  <si>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</si>
  <si>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</si>
  <si>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</si>
  <si>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</si>
  <si>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</si>
  <si>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</si>
  <si>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</si>
  <si>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</si>
  <si>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</si>
  <si>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</si>
  <si>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</si>
  <si>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</si>
  <si>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</si>
  <si>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</si>
  <si>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</si>
  <si>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</si>
  <si>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</si>
  <si>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</si>
  <si>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</si>
  <si>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</si>
  <si>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</si>
  <si>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</si>
  <si>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</si>
  <si>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</si>
  <si>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</si>
  <si>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</si>
  <si>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</si>
  <si>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</si>
  <si>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</si>
  <si>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</si>
  <si>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</si>
  <si>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</si>
  <si>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</si>
  <si>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</si>
  <si>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</si>
  <si>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</si>
  <si>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</si>
  <si>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</si>
  <si>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</si>
  <si>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</si>
  <si>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</si>
  <si>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</si>
  <si>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</si>
  <si>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</si>
  <si>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</si>
  <si>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</si>
  <si>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</si>
  <si>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</si>
  <si>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</si>
  <si>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</si>
  <si>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</si>
  <si>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</si>
  <si>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</si>
  <si>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</si>
  <si>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</si>
  <si>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</si>
  <si>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</si>
  <si>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</si>
  <si>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</si>
  <si>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</si>
  <si>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</si>
  <si>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</si>
  <si>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</si>
  <si>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</si>
  <si>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</si>
  <si>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</si>
  <si>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</si>
  <si>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</si>
  <si>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</si>
  <si>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</si>
  <si>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</si>
  <si>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</si>
  <si>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</si>
  <si>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</si>
  <si>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</si>
  <si>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</si>
  <si>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</si>
  <si>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</si>
  <si>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</si>
  <si>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</si>
  <si>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</si>
  <si>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</si>
  <si>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</si>
  <si>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</si>
  <si>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</si>
  <si>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</si>
  <si>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</si>
  <si>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</si>
  <si>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</si>
  <si>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</si>
  <si>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</si>
  <si>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</si>
  <si>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</si>
  <si>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</si>
  <si>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</si>
  <si>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</si>
  <si>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</si>
  <si>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</si>
  <si>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</si>
  <si>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</si>
  <si>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</si>
  <si>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</si>
  <si>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</si>
  <si>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</si>
  <si>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</si>
  <si>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</si>
  <si>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</si>
  <si>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</si>
  <si>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</si>
  <si>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</si>
  <si>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</si>
  <si>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</si>
  <si>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</si>
  <si>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</si>
  <si>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</si>
  <si>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</si>
  <si>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</si>
  <si>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</si>
  <si>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</si>
  <si>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</si>
  <si>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</si>
  <si>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</si>
  <si>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</si>
  <si>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</si>
  <si>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</si>
  <si>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</si>
  <si>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</si>
  <si>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</si>
  <si>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</si>
  <si>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</si>
  <si>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</si>
  <si>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</si>
  <si>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</si>
  <si>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</si>
  <si>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</si>
  <si>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</si>
  <si>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</si>
  <si>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</si>
  <si>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</si>
  <si>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</si>
  <si>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</si>
  <si>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</si>
  <si>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</si>
  <si>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</si>
  <si>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</si>
  <si>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</si>
  <si>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</si>
  <si>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</si>
  <si>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</si>
  <si>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</si>
  <si>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</si>
  <si>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</si>
  <si>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</si>
  <si>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</si>
  <si>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</si>
  <si>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</si>
  <si>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</si>
  <si>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</si>
  <si>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</si>
  <si>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</si>
  <si>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</si>
  <si>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</si>
  <si>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</si>
  <si>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</si>
  <si>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</si>
  <si>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</si>
  <si>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</si>
  <si>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</si>
  <si>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</si>
  <si>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</si>
  <si>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</si>
  <si>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</si>
  <si>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</si>
  <si>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</si>
  <si>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</si>
  <si>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</si>
  <si>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</si>
  <si>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</si>
  <si>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</si>
  <si>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</si>
  <si>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</si>
  <si>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</si>
  <si>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</si>
  <si>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</si>
  <si>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</si>
  <si>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</si>
  <si>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</si>
  <si>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</si>
  <si>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</si>
  <si>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</si>
  <si>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</si>
  <si>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</si>
  <si>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</si>
  <si>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</si>
  <si>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</si>
  <si>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</si>
  <si>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</si>
  <si>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</si>
  <si>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</si>
  <si>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</si>
  <si>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</si>
  <si>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</si>
  <si>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</si>
  <si>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</si>
  <si>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</si>
  <si>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</si>
  <si>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</si>
  <si>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</si>
  <si>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</si>
  <si>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</si>
  <si>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</si>
  <si>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</si>
  <si>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</si>
  <si>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</si>
  <si>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</si>
  <si>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</si>
  <si>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</si>
  <si>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</si>
  <si>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</si>
  <si>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</si>
  <si>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</si>
  <si>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</si>
  <si>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</si>
  <si>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</si>
  <si>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</si>
  <si>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</si>
  <si>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</si>
  <si>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</si>
  <si>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</si>
  <si>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</si>
  <si>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</si>
  <si>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</si>
  <si>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</si>
  <si>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</si>
  <si>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</si>
  <si>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</si>
  <si>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</si>
  <si>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</si>
  <si>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</si>
  <si>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</si>
  <si>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</si>
  <si>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</si>
  <si>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</si>
  <si>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</si>
  <si>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</si>
  <si>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</si>
  <si>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</si>
  <si>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</si>
  <si>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</si>
  <si>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</si>
  <si>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</si>
  <si>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</si>
  <si>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</si>
  <si>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</si>
  <si>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</si>
  <si>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</si>
  <si>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</si>
  <si>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</si>
  <si>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</si>
  <si>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</si>
  <si>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</si>
  <si>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</si>
  <si>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</si>
  <si>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</si>
  <si>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</si>
  <si>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</si>
  <si>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</si>
  <si>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</si>
  <si>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</si>
  <si>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</si>
  <si>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</si>
  <si>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</si>
  <si>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</si>
  <si>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</si>
  <si>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</si>
  <si>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</si>
  <si>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</si>
  <si>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</si>
  <si>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</si>
  <si>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</si>
  <si>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</si>
  <si>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</si>
  <si>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</si>
  <si>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</si>
  <si>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</si>
  <si>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</si>
  <si>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</si>
  <si>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</si>
  <si>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</si>
  <si>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</si>
  <si>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</si>
  <si>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</si>
  <si>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</si>
  <si>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</si>
  <si>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</si>
  <si>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</si>
  <si>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</si>
  <si>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</si>
  <si>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</si>
  <si>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</si>
  <si>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</si>
  <si>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</si>
  <si>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</si>
  <si>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</si>
  <si>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</si>
  <si>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</si>
  <si>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</si>
  <si>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</si>
  <si>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</si>
  <si>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</si>
  <si>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</si>
  <si>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</si>
  <si>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</si>
  <si>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</si>
  <si>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</si>
  <si>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</si>
  <si>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</si>
  <si>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</si>
  <si>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</si>
  <si>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</si>
  <si>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</si>
  <si>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</si>
  <si>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</si>
  <si>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</si>
  <si>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</si>
  <si>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</si>
  <si>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</si>
  <si>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</si>
  <si>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</si>
  <si>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</si>
  <si>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</si>
  <si>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</si>
  <si>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</si>
  <si>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</si>
  <si>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</si>
  <si>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</si>
  <si>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</si>
  <si>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</si>
  <si>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</si>
  <si>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</si>
  <si>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</si>
  <si>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</si>
  <si>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</si>
  <si>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</si>
  <si>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</si>
  <si>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</si>
  <si>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</si>
  <si>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</si>
  <si>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</si>
  <si>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</si>
  <si>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</si>
  <si>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</si>
  <si>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</si>
  <si>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</si>
  <si>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</si>
  <si>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</si>
  <si>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</si>
  <si>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</si>
  <si>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</si>
  <si>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</si>
  <si>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</si>
  <si>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</si>
  <si>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</si>
  <si>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</si>
  <si>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</si>
  <si>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</si>
  <si>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</si>
  <si>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</si>
  <si>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</si>
  <si>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</si>
  <si>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</si>
  <si>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</si>
  <si>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</si>
  <si>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</si>
  <si>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</si>
  <si>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</si>
  <si>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</si>
  <si>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</si>
  <si>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</si>
  <si>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</si>
  <si>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</si>
  <si>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</si>
  <si>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</si>
  <si>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</si>
  <si>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</si>
  <si>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</si>
  <si>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</si>
  <si>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</si>
  <si>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</si>
  <si>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</si>
  <si>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</si>
  <si>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</si>
  <si>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</si>
  <si>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</si>
  <si>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</si>
  <si>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</si>
  <si>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</si>
  <si>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</si>
  <si>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</si>
  <si>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</si>
  <si>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</si>
  <si>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</si>
  <si>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</si>
  <si>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</si>
  <si>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</si>
  <si>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</si>
  <si>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</si>
  <si>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</si>
  <si>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</si>
  <si>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</si>
  <si>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</si>
  <si>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</si>
  <si>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</si>
  <si>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</si>
  <si>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</si>
  <si>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</si>
  <si>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</si>
  <si>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</si>
  <si>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</si>
  <si>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</si>
  <si>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</si>
  <si>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</si>
  <si>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</si>
  <si>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</si>
  <si>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</si>
  <si>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</si>
  <si>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</si>
  <si>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</si>
  <si>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</si>
  <si>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</si>
  <si>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</si>
  <si>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</si>
  <si>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</si>
  <si>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</si>
  <si>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</si>
  <si>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</si>
  <si>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</si>
  <si>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</si>
  <si>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</si>
  <si>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</si>
  <si>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</si>
  <si>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</si>
  <si>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</si>
  <si>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</si>
  <si>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</si>
  <si>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</si>
  <si>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</si>
  <si>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</si>
  <si>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</si>
  <si>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</si>
  <si>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</si>
  <si>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</si>
  <si>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</si>
  <si>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</si>
  <si>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</si>
  <si>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</si>
  <si>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</si>
  <si>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</si>
  <si>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</si>
  <si>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</si>
  <si>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</si>
  <si>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</si>
  <si>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</si>
  <si>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</si>
  <si>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</si>
  <si>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</si>
  <si>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</si>
  <si>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</si>
  <si>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</si>
  <si>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</si>
  <si>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</si>
  <si>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</si>
  <si>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</si>
  <si>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</si>
  <si>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</si>
  <si>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</si>
  <si>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</si>
  <si>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</si>
  <si>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</si>
  <si>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</si>
  <si>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</si>
  <si>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</si>
  <si>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</si>
  <si>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</si>
  <si>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</si>
  <si>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</si>
  <si>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</si>
  <si>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</si>
  <si>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</si>
  <si>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</si>
  <si>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</si>
  <si>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</si>
  <si>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</si>
  <si>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</si>
  <si>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</si>
  <si>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</si>
  <si>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</si>
  <si>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</si>
  <si>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</si>
  <si>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</si>
  <si>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</si>
  <si>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</si>
  <si>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</si>
  <si>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</si>
  <si>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</si>
  <si>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</si>
  <si>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</si>
  <si>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</si>
  <si>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</si>
  <si>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</si>
  <si>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</si>
  <si>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</si>
  <si>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</si>
  <si>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</si>
  <si>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</si>
  <si>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</si>
  <si>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</si>
  <si>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</si>
  <si>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</si>
  <si>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</si>
  <si>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</si>
  <si>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</si>
  <si>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</si>
  <si>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</si>
  <si>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</si>
  <si>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</si>
  <si>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</si>
  <si>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</si>
  <si>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</si>
  <si>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</si>
  <si>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</si>
  <si>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</si>
  <si>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</si>
  <si>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</si>
  <si>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</si>
  <si>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</si>
  <si>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</si>
  <si>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</si>
  <si>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</si>
  <si>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</si>
  <si>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</si>
  <si>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</si>
  <si>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</si>
  <si>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</si>
  <si>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</si>
  <si>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</si>
  <si>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</si>
  <si>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</si>
  <si>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</si>
  <si>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</si>
  <si>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</si>
  <si>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</si>
  <si>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</si>
  <si>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</si>
  <si>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</si>
  <si>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</si>
  <si>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</si>
  <si>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</si>
  <si>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</si>
  <si>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</si>
  <si>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</si>
  <si>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</si>
  <si>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</si>
  <si>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</si>
  <si>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</si>
  <si>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</si>
  <si>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</si>
  <si>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</si>
  <si>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</si>
  <si>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</si>
  <si>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</si>
  <si>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</si>
  <si>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</si>
  <si>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</si>
  <si>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</si>
  <si>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</si>
  <si>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</si>
  <si>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</si>
  <si>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</si>
  <si>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</si>
  <si>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</si>
  <si>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</si>
  <si>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</si>
  <si>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</si>
  <si>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</si>
  <si>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</si>
  <si>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</si>
  <si>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</si>
  <si>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</si>
  <si>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</si>
  <si>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</si>
  <si>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</si>
  <si>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</si>
  <si>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</si>
  <si>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</si>
  <si>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</si>
  <si>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</si>
  <si>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</si>
  <si>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</si>
  <si>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</si>
  <si>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</si>
  <si>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</si>
  <si>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</si>
  <si>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</si>
  <si>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</si>
  <si>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</si>
  <si>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</si>
  <si>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</si>
  <si>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</si>
  <si>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</si>
  <si>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</si>
  <si>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</si>
  <si>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</si>
  <si>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</si>
  <si>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</si>
  <si>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</si>
  <si>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</si>
  <si>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</si>
  <si>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</si>
  <si>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</si>
  <si>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</si>
  <si>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</si>
  <si>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</si>
  <si>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</si>
  <si>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</si>
  <si>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</si>
  <si>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</si>
  <si>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</si>
  <si>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</si>
  <si>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</si>
  <si>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</si>
  <si>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</si>
  <si>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</si>
  <si>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</si>
  <si>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</si>
  <si>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</si>
  <si>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</si>
  <si>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</si>
  <si>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</si>
  <si>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</si>
  <si>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</si>
  <si>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</si>
  <si>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</si>
  <si>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</si>
  <si>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</si>
  <si>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</si>
  <si>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</si>
  <si>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</si>
  <si>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</si>
  <si>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</si>
  <si>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</si>
  <si>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</si>
  <si>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</si>
  <si>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</si>
  <si>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</si>
  <si>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</si>
  <si>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</si>
  <si>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</si>
  <si>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</si>
  <si>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</si>
  <si>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</si>
  <si>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</si>
  <si>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</si>
  <si>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</si>
  <si>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</si>
  <si>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</si>
  <si>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</si>
  <si>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</si>
  <si>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</si>
  <si>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</si>
  <si>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</si>
  <si>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</si>
  <si>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</si>
  <si>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</si>
  <si>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</si>
  <si>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</si>
  <si>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</si>
  <si>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</si>
  <si>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</si>
  <si>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</si>
  <si>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</si>
  <si>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</si>
  <si>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</si>
  <si>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</si>
  <si>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</si>
  <si>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</si>
  <si>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</si>
  <si>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</si>
  <si>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</si>
  <si>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</si>
  <si>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</si>
  <si>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</si>
  <si>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</si>
  <si>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</si>
  <si>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</si>
  <si>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</si>
  <si>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</si>
  <si>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</si>
  <si>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</si>
  <si>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</si>
  <si>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</si>
  <si>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</si>
  <si>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</si>
  <si>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</si>
  <si>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</si>
  <si>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</si>
  <si>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</si>
  <si>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</si>
  <si>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</si>
  <si>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</si>
  <si>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</si>
  <si>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</si>
  <si>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</si>
  <si>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</si>
  <si>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</si>
  <si>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</si>
  <si>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</si>
  <si>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</si>
  <si>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</si>
  <si>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</si>
  <si>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</si>
  <si>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</si>
  <si>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</si>
  <si>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</si>
  <si>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</si>
  <si>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</si>
  <si>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</si>
  <si>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</si>
  <si>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</si>
  <si>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</si>
  <si>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</si>
  <si>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</si>
  <si>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</si>
  <si>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</si>
  <si>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</si>
  <si>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</si>
  <si>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</si>
  <si>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</si>
  <si>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</si>
  <si>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</si>
  <si>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</si>
  <si>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</si>
  <si>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</si>
  <si>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</si>
  <si>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</si>
  <si>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</si>
  <si>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</si>
  <si>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</si>
  <si>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</si>
  <si>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</si>
  <si>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</si>
  <si>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</si>
  <si>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</si>
  <si>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</si>
  <si>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</si>
  <si>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</si>
  <si>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</si>
  <si>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</si>
  <si>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</si>
  <si>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</si>
  <si>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</si>
  <si>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</si>
  <si>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</si>
  <si>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</si>
  <si>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</si>
  <si>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</si>
  <si>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</si>
  <si>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</si>
  <si>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</si>
  <si>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</si>
  <si>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</si>
  <si>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</si>
  <si>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</si>
  <si>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</si>
  <si>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</si>
  <si>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</si>
  <si>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</si>
  <si>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</si>
  <si>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</si>
  <si>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</si>
  <si>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</si>
  <si>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</si>
  <si>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</si>
  <si>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</si>
  <si>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</si>
  <si>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</si>
  <si>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</si>
  <si>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</si>
  <si>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</si>
  <si>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</si>
  <si>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</si>
  <si>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</si>
  <si>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</si>
  <si>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</si>
  <si>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</si>
  <si>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</si>
  <si>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</si>
  <si>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</si>
  <si>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</si>
  <si>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</si>
  <si>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</si>
  <si>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</si>
  <si>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</si>
  <si>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</si>
  <si>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</si>
  <si>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</si>
  <si>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</si>
  <si>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</si>
  <si>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</si>
  <si>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</si>
  <si>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</si>
  <si>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</si>
  <si>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</si>
  <si>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</si>
  <si>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</si>
  <si>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</si>
  <si>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</si>
  <si>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</si>
  <si>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</si>
  <si>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</si>
  <si>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</si>
  <si>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</si>
  <si>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</si>
  <si>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</si>
  <si>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</si>
  <si>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</si>
  <si>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</si>
  <si>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</si>
  <si>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</si>
  <si>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</si>
  <si>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</si>
  <si>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</si>
  <si>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</si>
  <si>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</si>
  <si>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</si>
  <si>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</si>
  <si>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</si>
  <si>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</si>
  <si>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</si>
  <si>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</si>
  <si>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</si>
  <si>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</si>
  <si>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</si>
  <si>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</si>
  <si>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</si>
  <si>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</si>
  <si>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</si>
  <si>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</si>
  <si>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</si>
  <si>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</si>
  <si>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</si>
  <si>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</si>
  <si>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</si>
  <si>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</si>
  <si>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</si>
  <si>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</si>
  <si>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</si>
  <si>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</si>
  <si>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</si>
  <si>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</si>
  <si>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</si>
  <si>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</si>
  <si>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</si>
  <si>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</si>
  <si>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</si>
  <si>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</si>
  <si>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</si>
  <si>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</si>
  <si>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</si>
  <si>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</si>
  <si>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</si>
  <si>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</si>
  <si>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</si>
  <si>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</si>
  <si>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</si>
  <si>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</si>
  <si>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</si>
  <si>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</si>
  <si>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</si>
  <si>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</si>
  <si>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</si>
  <si>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</si>
  <si>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</si>
  <si>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</si>
  <si>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</si>
  <si>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</si>
  <si>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</si>
  <si>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</si>
  <si>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</si>
  <si>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</si>
  <si>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</si>
  <si>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</si>
  <si>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</si>
  <si>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</si>
  <si>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</si>
  <si>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</si>
  <si>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</si>
  <si>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</si>
  <si>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</si>
  <si>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</si>
  <si>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</si>
  <si>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</si>
  <si>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</si>
  <si>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</si>
  <si>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</si>
  <si>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</si>
  <si>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</si>
  <si>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</si>
  <si>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</si>
  <si>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</si>
  <si>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</si>
  <si>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</si>
  <si>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</si>
  <si>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</si>
  <si>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</si>
  <si>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</si>
  <si>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</si>
  <si>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</si>
  <si>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</si>
  <si>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</si>
  <si>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</si>
  <si>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</si>
  <si>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</si>
  <si>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</si>
  <si>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</si>
  <si>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</si>
  <si>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</si>
  <si>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</si>
  <si>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</si>
  <si>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</si>
  <si>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</si>
  <si>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</si>
  <si>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</si>
  <si>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</si>
  <si>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</si>
  <si>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</si>
  <si>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</si>
  <si>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</si>
  <si>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</si>
  <si>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</si>
  <si>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</si>
  <si>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</si>
  <si>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</si>
  <si>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</si>
  <si>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</si>
  <si>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</si>
  <si>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</si>
  <si>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</si>
  <si>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</si>
  <si>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</si>
  <si>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</si>
  <si>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</si>
  <si>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</si>
  <si>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</si>
  <si>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</si>
  <si>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</si>
  <si>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</si>
  <si>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</si>
  <si>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</si>
  <si>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</si>
  <si>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</si>
  <si>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</si>
  <si>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</si>
  <si>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</si>
  <si>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</si>
  <si>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</si>
  <si>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</si>
  <si>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</si>
  <si>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</si>
  <si>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</si>
  <si>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</si>
  <si>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</si>
  <si>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</si>
  <si>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</si>
  <si>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</si>
  <si>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</si>
  <si>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</si>
  <si>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</si>
  <si>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</si>
  <si>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</si>
  <si>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</si>
  <si>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</si>
  <si>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</si>
  <si>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</si>
  <si>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</si>
  <si>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</si>
  <si>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</si>
  <si>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</si>
  <si>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</si>
  <si>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</si>
  <si>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</si>
  <si>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</si>
  <si>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</si>
  <si>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</si>
  <si>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</si>
  <si>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</si>
  <si>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</si>
  <si>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</si>
  <si>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</si>
  <si>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</si>
  <si>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</si>
  <si>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</si>
  <si>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</si>
  <si>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</si>
  <si>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</si>
  <si>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</si>
  <si>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</si>
  <si>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</si>
  <si>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</si>
  <si>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</si>
  <si>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</si>
  <si>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</si>
  <si>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</si>
  <si>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</si>
  <si>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</si>
  <si>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</si>
  <si>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</si>
  <si>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</si>
  <si>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</si>
  <si>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</si>
  <si>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</si>
  <si>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</si>
  <si>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</si>
  <si>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</si>
  <si>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</si>
  <si>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</si>
  <si>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</si>
  <si>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</si>
  <si>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</si>
  <si>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</si>
  <si>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</si>
  <si>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</si>
  <si>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</si>
  <si>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</si>
  <si>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</si>
  <si>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</si>
  <si>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</si>
  <si>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</si>
  <si>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</si>
  <si>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</si>
  <si>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</si>
  <si>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</si>
  <si>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</si>
  <si>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</si>
  <si>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</si>
  <si>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</si>
  <si>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</si>
  <si>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</si>
  <si>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</si>
  <si>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</si>
  <si>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</si>
  <si>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</si>
  <si>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</si>
  <si>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</si>
  <si>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</si>
  <si>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</si>
  <si>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</si>
  <si>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</si>
  <si>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</si>
  <si>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</si>
  <si>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</si>
  <si>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</si>
  <si>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</si>
  <si>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</si>
  <si>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</si>
  <si>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</si>
  <si>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</si>
  <si>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</si>
  <si>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</si>
  <si>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</si>
  <si>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</si>
  <si>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</si>
  <si>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</si>
  <si>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</si>
  <si>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</si>
  <si>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</si>
  <si>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</si>
  <si>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</si>
  <si>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</si>
  <si>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</si>
  <si>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</si>
  <si>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</si>
  <si>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</si>
  <si>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</si>
  <si>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</si>
  <si>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</si>
  <si>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</si>
  <si>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</si>
  <si>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</si>
  <si>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</si>
  <si>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</si>
  <si>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</si>
  <si>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</si>
  <si>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</si>
  <si>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</si>
  <si>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</si>
  <si>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</si>
  <si>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</si>
  <si>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</si>
  <si>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</si>
  <si>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</si>
  <si>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</si>
  <si>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</si>
  <si>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</si>
  <si>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</si>
  <si>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</si>
  <si>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</si>
  <si>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</si>
  <si>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</si>
  <si>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</si>
  <si>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</si>
  <si>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</si>
  <si>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</si>
  <si>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</si>
  <si>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</si>
  <si>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</si>
  <si>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</si>
  <si>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</si>
  <si>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</si>
  <si>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</si>
  <si>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</si>
  <si>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</si>
  <si>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</si>
  <si>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</si>
  <si>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</si>
  <si>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</si>
  <si>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</si>
  <si>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</si>
  <si>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</si>
  <si>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</si>
  <si>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</si>
  <si>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</si>
  <si>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</si>
  <si>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</si>
  <si>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</si>
  <si>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</si>
  <si>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</si>
  <si>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</si>
  <si>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</si>
  <si>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</si>
  <si>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</si>
  <si>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</si>
  <si>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</si>
  <si>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</si>
  <si>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</si>
  <si>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</si>
  <si>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</si>
  <si>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</si>
  <si>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</si>
  <si>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</si>
  <si>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</si>
  <si>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</si>
  <si>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</si>
  <si>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</si>
  <si>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</si>
  <si>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</si>
  <si>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</si>
  <si>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</si>
  <si>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</si>
  <si>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</si>
  <si>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</si>
  <si>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</si>
  <si>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</si>
  <si>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</si>
  <si>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</si>
  <si>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</si>
  <si>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</si>
  <si>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</si>
  <si>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</si>
  <si>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</si>
  <si>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</si>
  <si>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</si>
  <si>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</si>
  <si>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</si>
  <si>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</si>
  <si>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</si>
  <si>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</si>
  <si>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</si>
  <si>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</si>
  <si>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</si>
  <si>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</si>
  <si>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</si>
  <si>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</si>
  <si>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</si>
  <si>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</si>
  <si>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</si>
  <si>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</si>
  <si>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</si>
  <si>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</si>
  <si>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</si>
  <si>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</si>
  <si>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</si>
  <si>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</si>
  <si>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</si>
  <si>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</si>
  <si>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</si>
  <si>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</si>
  <si>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</si>
  <si>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</si>
  <si>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</si>
  <si>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</si>
  <si>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</si>
  <si>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</si>
  <si>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</si>
  <si>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</si>
  <si>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</si>
  <si>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</si>
  <si>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</si>
  <si>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</si>
  <si>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</si>
  <si>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</si>
  <si>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</si>
  <si>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</si>
  <si>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</si>
  <si>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</si>
  <si>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</si>
  <si>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</si>
  <si>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</si>
  <si>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</si>
  <si>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</si>
  <si>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</si>
  <si>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</si>
  <si>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</si>
  <si>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</si>
  <si>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</si>
  <si>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</si>
  <si>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</si>
  <si>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</si>
  <si>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</si>
  <si>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</si>
  <si>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</si>
  <si>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</si>
  <si>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</si>
  <si>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</si>
  <si>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</si>
  <si>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</si>
  <si>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</si>
  <si>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</si>
  <si>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</si>
  <si>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</si>
  <si>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</si>
  <si>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</si>
  <si>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</si>
  <si>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</si>
  <si>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</si>
  <si>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</si>
  <si>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</si>
  <si>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</si>
  <si>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</si>
  <si>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</si>
  <si>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</si>
  <si>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</si>
  <si>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</si>
  <si>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</si>
  <si>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</si>
  <si>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</si>
  <si>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</si>
  <si>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</si>
  <si>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</si>
  <si>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</si>
  <si>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</si>
  <si>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</si>
  <si>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</si>
  <si>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</si>
  <si>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</si>
  <si>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</si>
  <si>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</si>
  <si>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</si>
  <si>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</si>
  <si>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</si>
  <si>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</si>
  <si>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</si>
  <si>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</si>
  <si>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</si>
  <si>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</si>
  <si>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</si>
  <si>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</si>
  <si>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</si>
  <si>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</si>
  <si>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</si>
  <si>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</si>
  <si>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</si>
  <si>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</si>
  <si>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</si>
  <si>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</si>
  <si>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</si>
  <si>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</si>
  <si>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</si>
  <si>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</si>
  <si>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</si>
  <si>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</si>
  <si>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</si>
  <si>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</si>
  <si>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</si>
  <si>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</si>
  <si>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</si>
  <si>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</si>
  <si>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</si>
  <si>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</si>
  <si>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</si>
  <si>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</si>
  <si>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</si>
  <si>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</si>
  <si>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</si>
  <si>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</si>
  <si>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</si>
  <si>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</si>
  <si>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</si>
  <si>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</si>
  <si>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</si>
  <si>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</si>
  <si>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</si>
  <si>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</si>
  <si>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</si>
  <si>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</si>
  <si>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</si>
  <si>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</si>
  <si>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</si>
  <si>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</si>
  <si>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</si>
  <si>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</si>
  <si>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</si>
  <si>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</si>
  <si>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</si>
  <si>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</si>
  <si>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</si>
  <si>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</si>
  <si>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</si>
  <si>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</si>
  <si>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</si>
  <si>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</si>
  <si>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</si>
  <si>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</si>
  <si>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</si>
  <si>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</si>
  <si>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</si>
  <si>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</si>
  <si>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</si>
  <si>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</si>
  <si>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</si>
  <si>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</si>
  <si>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</si>
  <si>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</si>
  <si>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</si>
  <si>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</si>
  <si>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</si>
  <si>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</si>
  <si>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</si>
  <si>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</si>
  <si>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</si>
  <si>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</si>
  <si>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</si>
  <si>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</si>
  <si>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</si>
  <si>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</si>
  <si>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</si>
  <si>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</si>
  <si>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</si>
  <si>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</si>
  <si>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</si>
  <si>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</si>
  <si>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</si>
  <si>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</si>
  <si>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</si>
  <si>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</si>
  <si>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</si>
  <si>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</si>
  <si>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</si>
  <si>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</si>
  <si>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</si>
  <si>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</si>
  <si>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</si>
  <si>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</si>
  <si>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</si>
  <si>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</si>
  <si>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</si>
  <si>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</si>
  <si>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</si>
  <si>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</si>
  <si>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</si>
  <si>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</si>
  <si>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</si>
  <si>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</si>
  <si>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</si>
  <si>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</si>
  <si>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</si>
  <si>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</si>
  <si>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</si>
  <si>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</si>
  <si>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</si>
  <si>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</si>
  <si>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</si>
  <si>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</si>
  <si>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</si>
  <si>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</si>
  <si>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</si>
  <si>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</si>
  <si>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</si>
  <si>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</si>
  <si>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</si>
  <si>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</si>
  <si>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</si>
  <si>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</si>
  <si>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</si>
  <si>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</si>
  <si>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</si>
  <si>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</si>
  <si>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</si>
  <si>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</si>
  <si>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</si>
  <si>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</si>
  <si>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</si>
  <si>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</si>
  <si>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</si>
  <si>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</si>
  <si>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</si>
  <si>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</si>
  <si>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</si>
  <si>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</si>
  <si>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</si>
  <si>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</si>
  <si>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</si>
  <si>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</si>
  <si>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</si>
  <si>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</si>
  <si>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</si>
  <si>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</si>
  <si>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</si>
  <si>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</si>
  <si>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</si>
  <si>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</si>
  <si>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</si>
  <si>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</si>
  <si>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</si>
  <si>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</si>
  <si>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</si>
  <si>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</si>
  <si>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</si>
  <si>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</si>
  <si>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</si>
  <si>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</si>
  <si>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</si>
  <si>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</si>
  <si>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</si>
  <si>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</si>
  <si>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</si>
  <si>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</si>
  <si>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</si>
  <si>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</si>
  <si>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</si>
  <si>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</si>
  <si>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</si>
  <si>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</si>
  <si>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</si>
  <si>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</si>
  <si>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</si>
  <si>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</si>
  <si>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</si>
  <si>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</si>
  <si>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</si>
  <si>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</si>
  <si>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</si>
  <si>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</si>
  <si>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</si>
  <si>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</si>
  <si>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</si>
  <si>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</si>
  <si>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</si>
  <si>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</si>
  <si>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</si>
  <si>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</si>
  <si>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</si>
  <si>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</si>
  <si>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</si>
  <si>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</si>
  <si>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</si>
  <si>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</si>
  <si>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</si>
  <si>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</si>
  <si>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</si>
  <si>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</si>
  <si>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</si>
  <si>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</si>
  <si>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</si>
  <si>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</si>
  <si>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</si>
  <si>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</si>
  <si>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</si>
  <si>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</si>
  <si>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</si>
  <si>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</si>
  <si>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</si>
  <si>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</si>
  <si>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</si>
  <si>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</si>
  <si>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</si>
  <si>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</si>
  <si>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</si>
  <si>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</si>
  <si>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</si>
  <si>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</si>
  <si>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</si>
  <si>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</si>
  <si>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</si>
  <si>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</si>
  <si>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</si>
  <si>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</si>
  <si>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</si>
  <si>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</si>
  <si>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</si>
  <si>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</si>
  <si>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</si>
  <si>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</si>
  <si>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</si>
  <si>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</si>
  <si>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</si>
  <si>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</si>
  <si>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</si>
  <si>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</si>
  <si>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</si>
  <si>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</si>
  <si>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</si>
  <si>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</si>
  <si>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</si>
  <si>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</si>
  <si>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</si>
  <si>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</si>
  <si>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</si>
  <si>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</si>
  <si>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</si>
  <si>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</si>
  <si>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</si>
  <si>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</si>
  <si>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</si>
  <si>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</si>
  <si>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</si>
  <si>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</si>
  <si>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</si>
  <si>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</si>
  <si>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</si>
  <si>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</si>
  <si>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</si>
  <si>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</si>
  <si>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</si>
  <si>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</si>
  <si>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</si>
  <si>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</si>
  <si>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</si>
  <si>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</si>
  <si>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</si>
  <si>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</si>
  <si>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</si>
  <si>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</si>
  <si>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</si>
  <si>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</si>
  <si>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</si>
  <si>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</si>
  <si>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</si>
  <si>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</si>
  <si>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</si>
  <si>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</si>
  <si>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</si>
  <si>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</si>
  <si>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</si>
  <si>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</si>
  <si>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</si>
  <si>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</si>
  <si>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</si>
  <si>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</si>
  <si>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</si>
  <si>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</si>
  <si>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</si>
  <si>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</si>
  <si>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</si>
  <si>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</si>
  <si>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</si>
  <si>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</si>
  <si>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</si>
  <si>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</si>
  <si>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</si>
  <si>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</si>
  <si>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</si>
  <si>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</si>
  <si>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</si>
  <si>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</si>
  <si>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</si>
  <si>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</si>
  <si>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</si>
  <si>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</si>
  <si>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</si>
  <si>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</si>
  <si>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</si>
  <si>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</si>
  <si>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</si>
  <si>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</si>
  <si>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</si>
  <si>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</si>
  <si>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</si>
  <si>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</si>
  <si>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</si>
  <si>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</si>
  <si>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</si>
  <si>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</si>
  <si>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</si>
  <si>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</si>
  <si>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</si>
  <si>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</si>
  <si>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</si>
  <si>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</si>
  <si>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</si>
  <si>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</si>
  <si>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</si>
  <si>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</si>
  <si>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</si>
  <si>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</si>
  <si>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</si>
  <si>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</si>
  <si>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</si>
  <si>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</si>
  <si>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</si>
  <si>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</si>
  <si>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</si>
  <si>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</si>
  <si>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</si>
  <si>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</si>
  <si>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</si>
  <si>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</si>
  <si>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</si>
  <si>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</si>
  <si>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</si>
  <si>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</si>
  <si>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</si>
  <si>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</si>
  <si>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</si>
  <si>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</si>
  <si>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</si>
  <si>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</si>
  <si>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</si>
  <si>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</si>
  <si>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</si>
  <si>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</si>
  <si>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</si>
  <si>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</si>
  <si>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</si>
  <si>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</si>
  <si>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</si>
  <si>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</si>
  <si>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</si>
  <si>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</si>
  <si>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</si>
  <si>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</si>
  <si>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</si>
  <si>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</si>
  <si>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</si>
  <si>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</si>
  <si>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</si>
  <si>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</si>
  <si>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</si>
  <si>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</si>
  <si>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</si>
  <si>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</si>
  <si>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</si>
  <si>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</si>
  <si>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</si>
  <si>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</si>
  <si>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</si>
  <si>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</si>
  <si>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</si>
  <si>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</si>
  <si>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</si>
  <si>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</si>
  <si>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</si>
  <si>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</si>
  <si>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</si>
  <si>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</si>
  <si>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</si>
  <si>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</si>
  <si>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</si>
  <si>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</si>
  <si>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</si>
  <si>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</si>
  <si>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</si>
  <si>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</si>
  <si>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</si>
  <si>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</si>
  <si>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</si>
  <si>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</si>
  <si>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</si>
  <si>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</si>
  <si>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</si>
  <si>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</si>
  <si>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</si>
  <si>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</si>
  <si>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</si>
  <si>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</si>
  <si>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</si>
  <si>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</si>
  <si>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</si>
  <si>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</si>
  <si>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</si>
  <si>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</si>
  <si>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</si>
  <si>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</si>
  <si>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</si>
  <si>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</si>
  <si>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</si>
  <si>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</si>
  <si>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</si>
  <si>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</si>
  <si>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</si>
  <si>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</si>
  <si>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</si>
  <si>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</si>
  <si>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</si>
  <si>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</si>
  <si>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</si>
  <si>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</si>
  <si>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</si>
  <si>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</si>
  <si>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</si>
  <si>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</si>
  <si>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</si>
  <si>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</si>
  <si>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</si>
  <si>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</si>
  <si>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</si>
  <si>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</si>
  <si>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</si>
  <si>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</si>
  <si>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</si>
  <si>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</si>
  <si>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</si>
  <si>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</si>
  <si>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</si>
  <si>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</si>
  <si>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</si>
  <si>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</si>
  <si>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</si>
  <si>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</si>
  <si>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</si>
  <si>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</si>
  <si>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</si>
  <si>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</si>
  <si>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</si>
  <si>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</si>
  <si>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</si>
  <si>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</si>
  <si>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</si>
  <si>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</si>
  <si>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</si>
  <si>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</si>
  <si>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</si>
  <si>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</si>
  <si>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</si>
  <si>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</si>
  <si>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</si>
  <si>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</si>
  <si>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</si>
  <si>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</si>
  <si>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</si>
  <si>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</si>
  <si>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</si>
  <si>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</si>
  <si>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</si>
  <si>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</si>
  <si>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</si>
  <si>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</si>
  <si>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</si>
  <si>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</si>
  <si>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</si>
  <si>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</si>
  <si>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</si>
  <si>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</si>
  <si>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</si>
  <si>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</si>
  <si>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</si>
  <si>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</si>
  <si>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</si>
  <si>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</si>
  <si>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</si>
  <si>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</si>
  <si>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</si>
  <si>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</si>
  <si>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</si>
  <si>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</si>
  <si>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</si>
  <si>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</si>
  <si>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</si>
  <si>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</si>
  <si>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</si>
  <si>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</si>
  <si>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</si>
  <si>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</si>
  <si>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</si>
  <si>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</si>
  <si>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</si>
  <si>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</si>
  <si>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</si>
  <si>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</si>
  <si>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</si>
  <si>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</si>
  <si>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</si>
  <si>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</si>
  <si>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</si>
  <si>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</si>
  <si>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</si>
  <si>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</si>
  <si>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</si>
  <si>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</si>
  <si>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</si>
  <si>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</si>
  <si>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</si>
  <si>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</si>
  <si>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</si>
  <si>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</si>
  <si>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</si>
  <si>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</si>
  <si>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</si>
  <si>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</si>
  <si>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</si>
  <si>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</si>
  <si>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</si>
  <si>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</si>
  <si>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</si>
  <si>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</si>
  <si>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</si>
  <si>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</si>
  <si>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</si>
  <si>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</si>
  <si>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</si>
  <si>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</si>
  <si>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</si>
  <si>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</si>
  <si>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</si>
  <si>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</si>
  <si>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</si>
  <si>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</si>
  <si>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</si>
  <si>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</si>
  <si>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</si>
  <si>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</si>
  <si>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</si>
  <si>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</si>
  <si>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</si>
  <si>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</si>
  <si>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</si>
  <si>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</si>
  <si>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</si>
  <si>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</si>
  <si>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</si>
  <si>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</si>
  <si>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</si>
  <si>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</si>
  <si>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</si>
  <si>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</si>
  <si>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</si>
  <si>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</si>
  <si>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</si>
  <si>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</si>
  <si>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</si>
  <si>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</si>
  <si>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</si>
  <si>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</si>
  <si>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</si>
  <si>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</si>
  <si>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</si>
  <si>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</si>
  <si>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</si>
  <si>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</si>
  <si>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</si>
  <si>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</si>
  <si>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</si>
  <si>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</si>
  <si>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</si>
  <si>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</si>
  <si>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</si>
  <si>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</si>
  <si>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</si>
  <si>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</si>
  <si>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</si>
  <si>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</si>
  <si>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</si>
  <si>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</si>
  <si>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</si>
  <si>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</si>
  <si>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</si>
  <si>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</si>
  <si>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</si>
  <si>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</si>
  <si>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</si>
  <si>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</si>
  <si>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</si>
  <si>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</si>
  <si>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</si>
  <si>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</si>
  <si>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</si>
  <si>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</si>
  <si>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</si>
  <si>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</si>
  <si>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</si>
  <si>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</si>
  <si>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</si>
  <si>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</si>
  <si>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</si>
  <si>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</si>
  <si>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</si>
  <si>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</si>
  <si>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</si>
  <si>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</si>
  <si>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</si>
  <si>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</si>
  <si>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</si>
  <si>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</si>
  <si>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</si>
  <si>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</si>
  <si>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</si>
  <si>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</si>
  <si>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</si>
  <si>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</si>
  <si>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</si>
  <si>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</si>
  <si>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</si>
  <si>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</si>
  <si>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</si>
  <si>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</si>
  <si>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</si>
  <si>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</si>
  <si>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</si>
  <si>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</si>
  <si>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</si>
  <si>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</si>
  <si>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</si>
  <si>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</si>
  <si>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</si>
  <si>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</si>
  <si>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</si>
  <si>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</si>
  <si>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</si>
  <si>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</si>
  <si>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</si>
  <si>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</si>
  <si>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</si>
  <si>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</si>
  <si>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</si>
  <si>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</si>
  <si>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</si>
  <si>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</si>
  <si>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</si>
  <si>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</si>
  <si>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</si>
  <si>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</si>
  <si>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</si>
  <si>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</si>
  <si>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</si>
  <si>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</si>
  <si>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</si>
  <si>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</si>
  <si>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</si>
  <si>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</si>
  <si>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</si>
  <si>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</si>
  <si>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</si>
  <si>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</si>
  <si>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</si>
  <si>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</si>
  <si>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</si>
  <si>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</si>
  <si>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</si>
  <si>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</si>
  <si>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</si>
  <si>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</si>
  <si>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</si>
  <si>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</si>
  <si>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</si>
  <si>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</si>
  <si>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</si>
  <si>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</si>
  <si>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</si>
  <si>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</si>
  <si>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</si>
  <si>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</si>
  <si>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</si>
  <si>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</si>
  <si>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</si>
  <si>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</si>
  <si>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</si>
  <si>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</si>
  <si>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</si>
  <si>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</si>
  <si>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</si>
  <si>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</si>
  <si>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</si>
  <si>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</si>
  <si>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</si>
  <si>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</si>
  <si>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</si>
  <si>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</si>
  <si>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</si>
  <si>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</si>
  <si>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</si>
  <si>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</si>
  <si>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</si>
  <si>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</si>
  <si>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</si>
  <si>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</si>
  <si>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</si>
  <si>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</si>
  <si>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</si>
  <si>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</si>
  <si>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</si>
  <si>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</si>
  <si>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</si>
  <si>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</si>
  <si>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</si>
  <si>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</si>
  <si>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</si>
  <si>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</si>
  <si>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</si>
  <si>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</si>
  <si>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</si>
  <si>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</si>
  <si>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</si>
  <si>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</si>
  <si>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</si>
  <si>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</si>
  <si>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</si>
  <si>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</si>
  <si>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</si>
  <si>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</si>
  <si>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</si>
  <si>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</si>
  <si>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</si>
  <si>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</si>
  <si>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</si>
  <si>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</si>
  <si>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</si>
  <si>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</si>
  <si>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</si>
  <si>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</si>
  <si>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</si>
  <si>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</si>
  <si>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</si>
  <si>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</si>
  <si>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</si>
  <si>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</si>
  <si>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</si>
  <si>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</si>
  <si>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</si>
  <si>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</si>
  <si>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</si>
  <si>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</si>
  <si>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</si>
  <si>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</si>
  <si>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</si>
  <si>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</si>
  <si>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</si>
  <si>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</si>
  <si>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</si>
  <si>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</si>
  <si>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</si>
  <si>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</si>
  <si>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</si>
  <si>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</si>
  <si>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</si>
  <si>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</si>
  <si>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</si>
  <si>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</si>
  <si>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</si>
  <si>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</si>
  <si>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</si>
  <si>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</si>
  <si>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</si>
  <si>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</si>
  <si>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</si>
  <si>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</si>
  <si>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</si>
  <si>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</si>
  <si>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</si>
  <si>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</si>
  <si>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</si>
  <si>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</si>
  <si>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</si>
  <si>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</si>
  <si>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</si>
  <si>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</si>
  <si>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</si>
  <si>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</si>
  <si>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</si>
  <si>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</si>
  <si>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</si>
  <si>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</si>
  <si>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</si>
  <si>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</si>
  <si>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</si>
  <si>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</si>
  <si>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</si>
  <si>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</si>
  <si>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</si>
  <si>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</si>
  <si>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</si>
  <si>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</si>
  <si>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</si>
  <si>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</si>
  <si>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</si>
  <si>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</si>
  <si>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</si>
  <si>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</si>
  <si>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</si>
  <si>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</si>
  <si>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</si>
  <si>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</si>
  <si>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</si>
  <si>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</si>
  <si>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</si>
  <si>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</si>
  <si>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</si>
  <si>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</si>
  <si>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</si>
  <si>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</si>
  <si>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</si>
  <si>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</si>
  <si>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</si>
  <si>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</si>
  <si>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</si>
  <si>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</si>
  <si>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</si>
  <si>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</si>
  <si>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</si>
  <si>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</si>
  <si>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</si>
  <si>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</si>
  <si>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</si>
  <si>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</si>
  <si>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</si>
  <si>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</si>
  <si>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</si>
  <si>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</si>
  <si>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</si>
  <si>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</si>
  <si>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</si>
  <si>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</si>
  <si>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</si>
  <si>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</si>
  <si>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</si>
  <si>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</si>
  <si>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</si>
  <si>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</si>
  <si>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</si>
  <si>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</si>
  <si>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</si>
  <si>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</si>
  <si>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</si>
  <si>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</si>
  <si>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</si>
  <si>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</si>
  <si>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</si>
  <si>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</si>
  <si>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</si>
  <si>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</si>
  <si>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</si>
  <si>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</si>
  <si>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</si>
  <si>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</si>
  <si>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</si>
  <si>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</si>
  <si>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</si>
  <si>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</si>
  <si>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</si>
  <si>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</si>
  <si>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</si>
  <si>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</si>
  <si>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</si>
  <si>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</si>
  <si>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</si>
  <si>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</si>
  <si>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</si>
  <si>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</si>
  <si>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</si>
  <si>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</si>
  <si>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</si>
  <si>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</si>
  <si>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</si>
  <si>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</si>
  <si>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</si>
  <si>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</si>
  <si>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</si>
  <si>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</si>
  <si>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</si>
  <si>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</si>
  <si>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</si>
  <si>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</si>
  <si>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</si>
  <si>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</si>
  <si>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</si>
  <si>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</si>
  <si>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</si>
  <si>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</si>
  <si>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</si>
  <si>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</si>
  <si>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</si>
  <si>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</si>
  <si>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</si>
  <si>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</si>
  <si>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</si>
  <si>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</si>
  <si>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</si>
  <si>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</si>
  <si>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</si>
  <si>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</si>
  <si>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</si>
  <si>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</si>
  <si>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</si>
  <si>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</si>
  <si>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</si>
  <si>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</si>
  <si>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</si>
  <si>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</si>
  <si>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</si>
  <si>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</si>
  <si>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</si>
  <si>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</si>
  <si>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</si>
  <si>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</si>
  <si>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</si>
  <si>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</si>
  <si>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</si>
  <si>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</si>
  <si>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</si>
  <si>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</si>
  <si>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</si>
  <si>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</si>
  <si>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</si>
  <si>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</si>
  <si>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</si>
  <si>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</si>
  <si>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</si>
  <si>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</si>
  <si>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</si>
  <si>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</si>
  <si>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</si>
  <si>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</si>
  <si>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</si>
  <si>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</si>
  <si>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</si>
  <si>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</si>
  <si>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</si>
  <si>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</si>
  <si>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</si>
  <si>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</si>
  <si>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</si>
  <si>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</si>
  <si>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</si>
  <si>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</si>
  <si>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</si>
  <si>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</si>
  <si>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</si>
  <si>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</si>
  <si>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</si>
  <si>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</si>
  <si>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</si>
  <si>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</si>
  <si>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</si>
  <si>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</si>
  <si>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</si>
  <si>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</si>
  <si>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</si>
  <si>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</si>
  <si>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</si>
  <si>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</si>
  <si>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</si>
  <si>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</si>
  <si>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</si>
  <si>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</si>
  <si>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</si>
  <si>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</si>
  <si>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</si>
  <si>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</si>
  <si>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</si>
  <si>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</si>
  <si>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</si>
  <si>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</si>
  <si>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</si>
  <si>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</si>
  <si>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</si>
  <si>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</si>
  <si>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</si>
  <si>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</si>
  <si>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</si>
  <si>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</si>
  <si>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</si>
  <si>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</si>
  <si>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</si>
  <si>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</si>
  <si>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</si>
  <si>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</si>
  <si>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</si>
  <si>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</si>
  <si>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</si>
  <si>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</si>
  <si>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</si>
  <si>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</si>
  <si>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</si>
  <si>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</si>
  <si>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</si>
  <si>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</si>
  <si>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</si>
  <si>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</si>
  <si>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</si>
  <si>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</si>
  <si>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</si>
  <si>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</si>
  <si>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</si>
  <si>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</si>
  <si>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</si>
  <si>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</si>
  <si>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</si>
  <si>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</si>
  <si>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</si>
  <si>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</si>
  <si>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</si>
  <si>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</si>
  <si>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</si>
  <si>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</si>
  <si>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</si>
  <si>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</si>
  <si>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</si>
  <si>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</si>
  <si>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</si>
  <si>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</si>
  <si>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</si>
  <si>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</si>
  <si>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</si>
  <si>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</si>
  <si>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</si>
  <si>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</si>
  <si>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</si>
  <si>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</si>
  <si>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</si>
  <si>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</si>
  <si>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</si>
  <si>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</si>
  <si>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</si>
  <si>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</si>
  <si>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</si>
  <si>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</si>
  <si>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</si>
  <si>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</si>
  <si>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</si>
  <si>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</si>
  <si>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</si>
  <si>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</si>
  <si>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</si>
  <si>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</si>
  <si>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</si>
  <si>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</si>
  <si>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</si>
  <si>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</si>
  <si>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</si>
  <si>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</si>
  <si>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</si>
  <si>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</si>
  <si>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</si>
  <si>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</si>
  <si>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</si>
  <si>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</si>
  <si>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</si>
  <si>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</si>
  <si>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</si>
  <si>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</si>
  <si>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</si>
  <si>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</si>
  <si>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</si>
  <si>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</si>
  <si>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</si>
  <si>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</si>
  <si>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</si>
  <si>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</si>
  <si>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</si>
  <si>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</si>
  <si>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</si>
  <si>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</si>
  <si>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</si>
  <si>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</si>
  <si>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</si>
  <si>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</si>
  <si>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</si>
  <si>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</si>
  <si>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</si>
  <si>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</si>
  <si>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</si>
  <si>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</si>
  <si>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</si>
  <si>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</si>
  <si>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</si>
  <si>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</si>
  <si>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</si>
  <si>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</si>
  <si>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</si>
  <si>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</si>
  <si>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</si>
  <si>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</si>
  <si>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</si>
  <si>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</si>
  <si>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</si>
  <si>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</si>
  <si>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</si>
  <si>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</si>
  <si>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</si>
  <si>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</si>
  <si>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</si>
  <si>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</si>
  <si>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</si>
  <si>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</si>
  <si>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</si>
  <si>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</si>
  <si>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</si>
  <si>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</si>
  <si>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</si>
  <si>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</si>
  <si>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</si>
  <si>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</si>
  <si>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</si>
  <si>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</si>
  <si>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</si>
  <si>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</si>
  <si>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</si>
  <si>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</si>
  <si>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</si>
  <si>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</si>
  <si>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</si>
  <si>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</si>
  <si>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</si>
  <si>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</si>
  <si>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</si>
  <si>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</si>
  <si>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</si>
  <si>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</si>
  <si>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</si>
  <si>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</si>
  <si>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</si>
  <si>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</si>
  <si>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</si>
  <si>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</si>
  <si>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</si>
  <si>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</si>
  <si>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</si>
  <si>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</si>
  <si>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</si>
  <si>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</si>
  <si>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</si>
  <si>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</si>
  <si>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</si>
  <si>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</si>
  <si>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</si>
  <si>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</si>
  <si>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</si>
  <si>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</si>
  <si>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</si>
  <si>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</si>
  <si>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</si>
  <si>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</si>
  <si>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</si>
  <si>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</si>
  <si>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</si>
  <si>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</si>
  <si>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</si>
  <si>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</si>
  <si>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</si>
  <si>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</si>
  <si>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</si>
  <si>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</si>
  <si>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</si>
  <si>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</si>
  <si>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</si>
  <si>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</si>
  <si>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</si>
  <si>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</si>
  <si>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</si>
  <si>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</si>
  <si>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</si>
  <si>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</si>
  <si>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</si>
  <si>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</si>
  <si>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</si>
  <si>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</si>
  <si>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</si>
  <si>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</si>
  <si>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</si>
  <si>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</si>
  <si>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</si>
  <si>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</si>
  <si>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</si>
  <si>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</si>
  <si>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</si>
  <si>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</si>
  <si>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</si>
  <si>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</si>
  <si>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</si>
  <si>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</si>
  <si>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</si>
  <si>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</si>
  <si>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</si>
  <si>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</si>
  <si>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</si>
  <si>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</si>
  <si>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</si>
  <si>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</si>
  <si>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</si>
  <si>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</si>
  <si>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</si>
  <si>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</si>
  <si>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</si>
  <si>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</si>
  <si>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</si>
  <si>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</si>
  <si>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</si>
  <si>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</si>
  <si>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</si>
  <si>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</si>
  <si>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</si>
  <si>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</si>
  <si>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</si>
  <si>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</si>
  <si>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</si>
  <si>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</si>
  <si>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</si>
  <si>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</si>
  <si>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</si>
  <si>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</si>
  <si>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</si>
  <si>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</si>
  <si>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</si>
  <si>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</si>
  <si>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</si>
  <si>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</si>
  <si>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</si>
  <si>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</si>
  <si>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</si>
  <si>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</si>
  <si>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</si>
  <si>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</si>
  <si>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</si>
  <si>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</si>
  <si>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</si>
  <si>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</si>
  <si>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</si>
  <si>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</si>
  <si>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</si>
  <si>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</si>
  <si>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</si>
  <si>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</si>
  <si>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</si>
  <si>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</si>
  <si>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</si>
  <si>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</si>
  <si>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</si>
  <si>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</si>
  <si>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</si>
  <si>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</si>
  <si>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</si>
  <si>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</si>
  <si>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</si>
  <si>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</si>
  <si>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</si>
  <si>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</si>
  <si>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</si>
  <si>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</si>
  <si>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</si>
  <si>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</si>
  <si>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</si>
  <si>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</si>
  <si>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</si>
  <si>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</si>
  <si>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</si>
  <si>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</si>
  <si>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</si>
  <si>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</si>
  <si>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</si>
  <si>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</si>
  <si>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</si>
  <si>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</si>
  <si>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</si>
  <si>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</si>
  <si>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</si>
  <si>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</si>
  <si>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</si>
  <si>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</si>
  <si>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</si>
  <si>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</si>
  <si>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</si>
  <si>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</si>
  <si>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</si>
  <si>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</si>
  <si>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</si>
  <si>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</si>
  <si>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</si>
  <si>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</si>
  <si>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</si>
  <si>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</si>
  <si>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</si>
  <si>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</si>
  <si>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</si>
  <si>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</si>
  <si>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</si>
  <si>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</si>
  <si>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</si>
  <si>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</si>
  <si>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</si>
  <si>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</si>
  <si>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</si>
  <si>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</si>
  <si>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</si>
  <si>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</si>
  <si>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</si>
  <si>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</si>
  <si>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</si>
  <si>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</si>
  <si>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</si>
  <si>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</si>
  <si>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</si>
  <si>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</si>
  <si>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</si>
  <si>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</si>
  <si>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</si>
  <si>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</si>
  <si>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</si>
  <si>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</si>
  <si>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</si>
  <si>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</si>
  <si>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</si>
  <si>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</si>
  <si>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</si>
  <si>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</si>
  <si>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</si>
  <si>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</si>
  <si>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</si>
  <si>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</si>
  <si>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</si>
  <si>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</si>
  <si>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</si>
  <si>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</si>
  <si>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</si>
  <si>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</si>
  <si>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</si>
  <si>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</si>
  <si>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</si>
  <si>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</si>
  <si>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</si>
  <si>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</si>
  <si>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</si>
  <si>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</si>
  <si>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</si>
  <si>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</si>
  <si>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</si>
  <si>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</si>
  <si>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</si>
  <si>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</si>
  <si>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</si>
  <si>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</si>
  <si>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</si>
  <si>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</si>
  <si>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</si>
  <si>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</si>
  <si>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</si>
  <si>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</si>
  <si>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</si>
  <si>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</si>
  <si>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</si>
  <si>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</si>
  <si>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</si>
  <si>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</si>
  <si>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</si>
  <si>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</si>
  <si>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</si>
  <si>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</si>
  <si>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</si>
  <si>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</si>
  <si>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</si>
  <si>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</si>
  <si>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</si>
  <si>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</si>
  <si>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</si>
  <si>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</si>
  <si>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</si>
  <si>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</si>
  <si>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</si>
  <si>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</si>
  <si>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</si>
  <si>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</si>
  <si>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</si>
  <si>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</si>
  <si>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</si>
  <si>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</si>
  <si>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</si>
  <si>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</si>
  <si>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</si>
  <si>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</si>
  <si>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</si>
  <si>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</si>
  <si>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</si>
  <si>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</si>
  <si>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</si>
  <si>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</si>
  <si>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</si>
  <si>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</si>
  <si>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</si>
  <si>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</si>
  <si>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</si>
  <si>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</si>
  <si>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</si>
  <si>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</si>
  <si>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</si>
  <si>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</si>
  <si>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</si>
  <si>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</si>
  <si>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</si>
  <si>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</si>
  <si>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</si>
  <si>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</si>
  <si>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</si>
  <si>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</si>
  <si>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</si>
  <si>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</si>
  <si>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</si>
  <si>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</si>
  <si>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</si>
  <si>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</si>
  <si>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</si>
  <si>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</si>
  <si>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</si>
  <si>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</si>
  <si>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</si>
  <si>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</si>
  <si>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</si>
  <si>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</si>
  <si>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</si>
  <si>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</si>
  <si>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</si>
  <si>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</si>
  <si>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</si>
  <si>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</si>
  <si>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</si>
  <si>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</si>
  <si>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</si>
  <si>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</si>
  <si>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</si>
  <si>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</si>
  <si>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</si>
  <si>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</si>
  <si>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</si>
  <si>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</si>
  <si>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</si>
  <si>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</si>
  <si>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</si>
  <si>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</si>
  <si>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</si>
  <si>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</si>
  <si>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</si>
  <si>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</si>
  <si>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</si>
  <si>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</si>
  <si>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</si>
  <si>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</si>
  <si>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</si>
  <si>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</si>
  <si>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</si>
  <si>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</si>
  <si>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</si>
  <si>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</si>
  <si>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</si>
  <si>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</si>
  <si>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</si>
  <si>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</si>
  <si>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</si>
  <si>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</si>
  <si>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</si>
  <si>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</si>
  <si>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</si>
  <si>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</si>
  <si>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</si>
  <si>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</si>
  <si>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</si>
  <si>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</si>
  <si>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</si>
  <si>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</si>
  <si>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</si>
  <si>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</si>
  <si>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</si>
  <si>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</si>
  <si>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</si>
  <si>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</si>
  <si>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</si>
  <si>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</si>
  <si>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</si>
  <si>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</si>
  <si>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</si>
  <si>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</si>
  <si>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</si>
  <si>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</si>
  <si>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</si>
  <si>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</si>
  <si>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</si>
  <si>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</si>
  <si>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</si>
  <si>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</si>
  <si>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</si>
  <si>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</si>
  <si>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</si>
  <si>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</si>
  <si>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</si>
  <si>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</si>
  <si>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</si>
  <si>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</si>
  <si>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</si>
  <si>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</si>
  <si>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</si>
  <si>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</si>
  <si>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</si>
  <si>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</si>
  <si>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</si>
  <si>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</si>
  <si>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</si>
  <si>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</si>
  <si>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</si>
  <si>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</si>
  <si>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</si>
  <si>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</si>
  <si>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</si>
  <si>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</si>
  <si>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</si>
  <si>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</si>
  <si>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</si>
  <si>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</si>
  <si>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</si>
  <si>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</si>
  <si>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</si>
  <si>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</si>
  <si>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</si>
  <si>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</si>
  <si>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</si>
  <si>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</si>
  <si>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</si>
  <si>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</si>
  <si>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</si>
  <si>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</si>
  <si>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</si>
  <si>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</si>
  <si>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</si>
  <si>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</si>
  <si>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</si>
  <si>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</si>
  <si>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</si>
  <si>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</si>
  <si>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</si>
  <si>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</si>
  <si>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</si>
  <si>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</si>
  <si>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</si>
  <si>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</si>
  <si>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</si>
  <si>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</si>
  <si>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</si>
  <si>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</si>
  <si>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</si>
  <si>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</si>
  <si>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</si>
  <si>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</si>
  <si>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</si>
  <si>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</si>
  <si>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</si>
  <si>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</si>
  <si>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</si>
  <si>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</si>
  <si>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</si>
  <si>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</si>
  <si>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</si>
  <si>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</si>
  <si>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</si>
  <si>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</si>
  <si>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</si>
  <si>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</si>
  <si>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</si>
  <si>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</si>
  <si>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</si>
  <si>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</si>
  <si>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</si>
  <si>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</si>
  <si>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</si>
  <si>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</si>
  <si>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</si>
  <si>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</si>
  <si>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</si>
  <si>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</si>
  <si>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</si>
  <si>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</si>
  <si>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</si>
  <si>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</si>
  <si>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</si>
  <si>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</si>
  <si>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</si>
  <si>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</si>
  <si>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</si>
  <si>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</si>
  <si>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</si>
  <si>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</si>
  <si>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</si>
  <si>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</si>
  <si>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</si>
  <si>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</si>
  <si>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</si>
  <si>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</si>
  <si>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</si>
  <si>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</si>
  <si>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</si>
  <si>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</si>
  <si>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</si>
  <si>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</si>
  <si>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</si>
  <si>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</si>
  <si>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</si>
  <si>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</si>
  <si>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</si>
  <si>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</si>
  <si>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</si>
  <si>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</si>
  <si>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</si>
  <si>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</si>
  <si>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</si>
  <si>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</si>
  <si>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</si>
  <si>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</si>
  <si>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</si>
  <si>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</si>
  <si>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</si>
  <si>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</si>
  <si>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</si>
  <si>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</si>
  <si>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</si>
  <si>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</si>
  <si>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</si>
  <si>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</si>
  <si>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</si>
  <si>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</si>
  <si>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</si>
  <si>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</si>
  <si>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</si>
  <si>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</si>
  <si>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</si>
  <si>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</si>
  <si>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</si>
  <si>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</si>
  <si>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</si>
  <si>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</si>
  <si>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</si>
  <si>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</si>
  <si>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</si>
  <si>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</si>
  <si>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</si>
  <si>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</si>
  <si>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</si>
  <si>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</si>
  <si>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</si>
  <si>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</si>
  <si>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</si>
  <si>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</si>
  <si>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</si>
  <si>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</si>
  <si>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</si>
  <si>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</si>
  <si>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</si>
  <si>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</si>
  <si>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</si>
  <si>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</si>
  <si>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</si>
  <si>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</si>
  <si>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</si>
  <si>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</si>
  <si>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</si>
  <si>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</si>
  <si>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</si>
  <si>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</si>
  <si>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</si>
  <si>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</si>
  <si>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</si>
  <si>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</si>
  <si>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</si>
  <si>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</si>
  <si>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</si>
  <si>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</si>
  <si>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</si>
  <si>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</si>
  <si>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</si>
  <si>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</si>
  <si>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</si>
  <si>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</si>
  <si>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</si>
  <si>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</si>
  <si>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</si>
  <si>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</si>
  <si>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</si>
  <si>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</si>
  <si>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</si>
  <si>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</si>
  <si>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</si>
  <si>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</si>
  <si>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</si>
  <si>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</si>
  <si>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</si>
  <si>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</si>
  <si>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</si>
  <si>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</si>
  <si>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</si>
  <si>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</si>
  <si>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</si>
  <si>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</si>
  <si>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</si>
  <si>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</si>
  <si>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</si>
  <si>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</si>
  <si>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</si>
  <si>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</si>
  <si>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</si>
  <si>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</si>
  <si>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</si>
  <si>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</si>
  <si>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</si>
  <si>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</si>
  <si>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</si>
  <si>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</si>
  <si>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</si>
  <si>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</si>
  <si>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</si>
  <si>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</si>
  <si>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</si>
  <si>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</si>
  <si>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</si>
  <si>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</si>
  <si>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</si>
  <si>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</si>
  <si>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</si>
  <si>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</si>
  <si>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</si>
  <si>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</si>
  <si>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</si>
  <si>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</si>
  <si>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</si>
  <si>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</si>
  <si>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</si>
  <si>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</si>
  <si>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</si>
  <si>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</si>
  <si>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</si>
  <si>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</si>
  <si>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</si>
  <si>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</si>
  <si>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</si>
  <si>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</si>
  <si>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</si>
  <si>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</si>
  <si>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</si>
  <si>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</si>
  <si>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</si>
  <si>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</si>
  <si>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</si>
  <si>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</si>
  <si>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</si>
  <si>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</si>
  <si>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</si>
  <si>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</si>
  <si>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</si>
  <si>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</si>
  <si>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</si>
  <si>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</si>
  <si>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</si>
  <si>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</si>
  <si>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</si>
  <si>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</si>
  <si>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</si>
  <si>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</si>
  <si>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</si>
  <si>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</si>
  <si>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</si>
  <si>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</si>
  <si>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</si>
  <si>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</si>
  <si>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</si>
  <si>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</si>
  <si>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</si>
  <si>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</si>
  <si>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</si>
  <si>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</si>
  <si>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</si>
  <si>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</si>
  <si>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</si>
  <si>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</si>
  <si>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</si>
  <si>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</si>
  <si>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</si>
  <si>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</si>
  <si>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</si>
  <si>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</si>
  <si>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</si>
  <si>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</si>
  <si>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</si>
  <si>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</si>
  <si>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</si>
  <si>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</si>
  <si>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</si>
  <si>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</si>
  <si>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</si>
  <si>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</si>
  <si>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</si>
  <si>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</si>
  <si>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</si>
  <si>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</si>
  <si>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</si>
  <si>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</si>
  <si>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</si>
  <si>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</si>
  <si>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</si>
  <si>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</si>
  <si>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</si>
  <si>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</si>
  <si>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</si>
  <si>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</si>
  <si>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</si>
  <si>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</si>
  <si>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</si>
  <si>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</si>
  <si>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</si>
  <si>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</si>
  <si>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</si>
  <si>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</si>
  <si>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</si>
  <si>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</si>
  <si>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</si>
  <si>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</si>
  <si>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</si>
  <si>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</si>
  <si>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</si>
  <si>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</si>
  <si>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</si>
  <si>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</si>
  <si>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</si>
  <si>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</si>
  <si>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</si>
  <si>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</si>
  <si>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</si>
  <si>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</si>
  <si>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</si>
  <si>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</si>
  <si>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</si>
  <si>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</si>
  <si>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</si>
  <si>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</si>
  <si>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</si>
  <si>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</si>
  <si>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</si>
  <si>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</si>
  <si>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</si>
  <si>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</si>
  <si>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</si>
  <si>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</si>
  <si>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</si>
  <si>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</si>
  <si>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</si>
  <si>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</si>
  <si>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</si>
  <si>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</si>
  <si>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</si>
  <si>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</si>
  <si>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</si>
  <si>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</si>
  <si>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</si>
  <si>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</si>
  <si>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</si>
  <si>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</si>
  <si>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</si>
  <si>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</si>
  <si>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</si>
  <si>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</si>
  <si>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</si>
  <si>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</si>
  <si>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</si>
  <si>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</si>
  <si>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</si>
  <si>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</si>
  <si>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</si>
  <si>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</si>
  <si>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</si>
  <si>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</si>
  <si>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</si>
  <si>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</si>
  <si>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</si>
  <si>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</si>
  <si>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</si>
  <si>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</si>
  <si>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</si>
  <si>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</si>
  <si>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</si>
  <si>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</si>
  <si>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</si>
  <si>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</si>
  <si>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</si>
  <si>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</si>
  <si>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</si>
  <si>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</si>
  <si>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</si>
  <si>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</si>
  <si>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</si>
  <si>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</si>
  <si>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</si>
  <si>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</si>
  <si>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</si>
  <si>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</si>
  <si>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</si>
  <si>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</si>
  <si>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</si>
  <si>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</si>
  <si>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</si>
  <si>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</si>
  <si>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</si>
  <si>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</si>
  <si>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</si>
  <si>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</si>
  <si>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</si>
  <si>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</si>
  <si>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</si>
  <si>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</si>
  <si>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</si>
  <si>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</si>
  <si>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</si>
  <si>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</si>
  <si>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</si>
  <si>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</si>
  <si>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</si>
  <si>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</si>
  <si>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</si>
  <si>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</si>
  <si>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</si>
  <si>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</si>
  <si>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</si>
  <si>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</si>
  <si>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</si>
  <si>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</si>
  <si>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</si>
  <si>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</si>
  <si>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</si>
  <si>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</si>
  <si>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</si>
  <si>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</si>
  <si>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</si>
  <si>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</si>
  <si>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</si>
  <si>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</si>
  <si>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</si>
  <si>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</si>
  <si>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</si>
  <si>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</si>
  <si>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</si>
  <si>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</si>
  <si>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</si>
  <si>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</si>
  <si>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</si>
  <si>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</si>
  <si>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</si>
  <si>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</si>
  <si>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</si>
  <si>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</si>
  <si>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</si>
  <si>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</si>
  <si>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</si>
  <si>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</si>
  <si>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</si>
  <si>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</si>
  <si>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</si>
  <si>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</si>
  <si>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</si>
  <si>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</si>
  <si>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</si>
  <si>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</si>
  <si>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</si>
  <si>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</si>
  <si>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</si>
  <si>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</si>
  <si>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</si>
  <si>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</si>
  <si>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</si>
  <si>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</si>
  <si>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</si>
  <si>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</si>
  <si>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</si>
  <si>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</si>
  <si>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</si>
  <si>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</si>
  <si>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</si>
  <si>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</si>
  <si>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</si>
  <si>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</si>
  <si>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</si>
  <si>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</si>
  <si>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</si>
  <si>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</si>
  <si>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</si>
  <si>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</si>
  <si>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</si>
  <si>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</si>
  <si>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</si>
  <si>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</si>
  <si>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</si>
  <si>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</si>
  <si>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</si>
  <si>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</si>
  <si>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</si>
  <si>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</si>
  <si>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</si>
  <si>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</si>
  <si>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</si>
  <si>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</si>
  <si>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</si>
  <si>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</si>
  <si>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</si>
  <si>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</si>
  <si>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</si>
  <si>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</si>
  <si>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</si>
  <si>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</si>
  <si>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</si>
  <si>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</si>
  <si>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</si>
  <si>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</si>
  <si>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</si>
  <si>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</si>
  <si>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</si>
  <si>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</si>
  <si>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</si>
  <si>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</si>
  <si>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</si>
  <si>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</si>
  <si>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</si>
  <si>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</si>
  <si>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</si>
  <si>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</si>
  <si>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</si>
  <si>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</si>
  <si>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</si>
  <si>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</si>
  <si>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</si>
  <si>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</si>
  <si>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</si>
  <si>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</si>
  <si>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</si>
  <si>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</si>
  <si>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</si>
  <si>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</si>
  <si>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</si>
  <si>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</si>
  <si>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</si>
  <si>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</si>
  <si>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</si>
  <si>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</si>
  <si>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</si>
  <si>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</si>
  <si>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</si>
  <si>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</si>
  <si>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</si>
  <si>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</si>
  <si>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</si>
  <si>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</si>
  <si>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</si>
  <si>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</si>
  <si>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</si>
  <si>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</si>
  <si>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</si>
  <si>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</si>
  <si>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</si>
  <si>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</si>
  <si>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</si>
  <si>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</si>
  <si>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</si>
  <si>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</si>
  <si>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</si>
  <si>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</si>
  <si>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</si>
  <si>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</si>
  <si>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</si>
  <si>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</si>
  <si>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</si>
  <si>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</si>
  <si>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</si>
  <si>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</si>
  <si>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</si>
  <si>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</si>
  <si>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</si>
  <si>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</si>
  <si>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</si>
  <si>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</si>
  <si>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</si>
  <si>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</si>
  <si>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</si>
  <si>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</si>
  <si>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</si>
  <si>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</si>
  <si>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</si>
  <si>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</si>
  <si>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</si>
  <si>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</si>
  <si>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</si>
  <si>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</si>
  <si>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</si>
  <si>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</si>
  <si>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</si>
  <si>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</si>
  <si>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</si>
  <si>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</si>
  <si>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</si>
  <si>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</si>
  <si>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</si>
  <si>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</si>
  <si>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</si>
  <si>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</si>
  <si>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</si>
  <si>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</si>
  <si>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</si>
  <si>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</si>
  <si>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</si>
  <si>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</si>
  <si>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</si>
  <si>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</si>
  <si>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</si>
  <si>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</si>
  <si>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</si>
  <si>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</si>
  <si>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</si>
  <si>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</si>
  <si>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</si>
  <si>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</si>
  <si>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</si>
  <si>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</si>
  <si>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</si>
  <si>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</si>
  <si>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</si>
  <si>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</si>
  <si>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</si>
  <si>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</si>
  <si>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</si>
  <si>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</si>
  <si>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</si>
  <si>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</si>
  <si>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</si>
  <si>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</si>
  <si>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</si>
  <si>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</si>
  <si>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</si>
  <si>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</si>
  <si>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</si>
  <si>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</si>
  <si>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</si>
  <si>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</si>
  <si>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</si>
  <si>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</si>
  <si>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</si>
  <si>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</si>
  <si>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</si>
  <si>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</si>
  <si>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</si>
  <si>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</si>
  <si>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</si>
  <si>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</si>
  <si>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</si>
  <si>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</si>
  <si>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</si>
  <si>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</si>
  <si>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</si>
  <si>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</si>
  <si>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</si>
  <si>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</si>
  <si>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</si>
  <si>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</si>
  <si>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</si>
  <si>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</si>
  <si>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</si>
  <si>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</si>
  <si>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</si>
  <si>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</si>
  <si>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</si>
  <si>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</si>
  <si>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</si>
  <si>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</si>
  <si>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</si>
  <si>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</si>
  <si>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</si>
  <si>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</si>
  <si>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</si>
  <si>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</si>
  <si>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</si>
  <si>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</si>
  <si>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</si>
  <si>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</si>
  <si>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</si>
  <si>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</si>
  <si>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</si>
  <si>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</si>
  <si>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</si>
  <si>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</si>
  <si>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</si>
  <si>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</si>
  <si>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</si>
  <si>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</si>
  <si>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</si>
  <si>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</si>
  <si>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</si>
  <si>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</si>
  <si>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</si>
  <si>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</si>
  <si>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</si>
  <si>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</si>
  <si>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</si>
  <si>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</si>
  <si>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</si>
  <si>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</si>
  <si>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</si>
  <si>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</si>
  <si>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</si>
  <si>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</si>
  <si>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</si>
  <si>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</si>
  <si>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</si>
  <si>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</si>
  <si>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</si>
  <si>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</si>
  <si>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</si>
  <si>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</si>
  <si>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</si>
  <si>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</si>
  <si>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</si>
  <si>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</si>
  <si>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</si>
  <si>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</si>
  <si>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</si>
  <si>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</si>
  <si>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</si>
  <si>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</si>
  <si>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</si>
  <si>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</si>
  <si>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</si>
  <si>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</si>
  <si>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</si>
  <si>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</si>
  <si>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</si>
  <si>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</si>
  <si>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</si>
  <si>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</si>
  <si>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</si>
  <si>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</si>
  <si>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</si>
  <si>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</si>
  <si>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</si>
  <si>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</si>
  <si>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</si>
  <si>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</si>
  <si>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</si>
  <si>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</si>
  <si>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</si>
  <si>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</si>
  <si>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</si>
  <si>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</si>
  <si>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</si>
  <si>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</si>
  <si>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</si>
  <si>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</si>
  <si>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</si>
  <si>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</si>
  <si>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</si>
  <si>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</si>
  <si>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</si>
  <si>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</si>
  <si>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</si>
  <si>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</si>
  <si>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</si>
  <si>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</si>
  <si>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</si>
  <si>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</si>
  <si>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</si>
  <si>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</si>
  <si>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</si>
  <si>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</si>
  <si>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</si>
  <si>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</si>
  <si>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</si>
  <si>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</si>
  <si>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</si>
  <si>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</si>
  <si>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</si>
  <si>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</si>
  <si>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</si>
  <si>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</si>
  <si>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</si>
  <si>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</si>
  <si>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</si>
  <si>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</si>
  <si>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</si>
  <si>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</si>
  <si>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</si>
  <si>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</si>
  <si>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</si>
  <si>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</si>
  <si>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</si>
  <si>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</si>
  <si>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</si>
  <si>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</si>
  <si>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</si>
  <si>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</si>
  <si>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</si>
  <si>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</si>
  <si>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</si>
  <si>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</si>
  <si>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</si>
  <si>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</si>
  <si>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</si>
  <si>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</si>
  <si>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</si>
  <si>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</si>
  <si>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</si>
  <si>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</si>
  <si>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</si>
  <si>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</si>
  <si>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</si>
  <si>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</si>
  <si>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</si>
  <si>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</si>
  <si>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</si>
  <si>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</si>
  <si>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</si>
  <si>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</si>
  <si>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</si>
  <si>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</si>
  <si>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</si>
  <si>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</si>
  <si>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</si>
  <si>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</si>
  <si>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</si>
  <si>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</si>
  <si>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</si>
  <si>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</si>
  <si>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</si>
  <si>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</si>
  <si>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</si>
  <si>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</si>
  <si>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</si>
  <si>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</si>
  <si>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</si>
  <si>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</si>
  <si>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</si>
  <si>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</si>
  <si>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</si>
  <si>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</si>
  <si>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</si>
  <si>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</si>
  <si>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</si>
  <si>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</si>
  <si>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</si>
  <si>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</si>
  <si>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</si>
  <si>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</si>
  <si>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</si>
  <si>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</si>
  <si>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</si>
  <si>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</si>
  <si>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</si>
  <si>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</si>
  <si>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</si>
  <si>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</si>
  <si>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</si>
  <si>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</si>
  <si>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</si>
  <si>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</si>
  <si>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</si>
  <si>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</si>
  <si>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</si>
  <si>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</si>
  <si>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</si>
  <si>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</si>
  <si>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</si>
  <si>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</si>
  <si>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</si>
  <si>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</si>
  <si>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</si>
  <si>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</si>
  <si>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</si>
  <si>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</si>
  <si>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</si>
  <si>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</si>
  <si>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</si>
  <si>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</si>
  <si>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</si>
  <si>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</si>
  <si>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</si>
  <si>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</si>
  <si>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</si>
  <si>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</si>
  <si>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</si>
  <si>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</si>
  <si>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</si>
  <si>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</si>
  <si>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</si>
  <si>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</si>
  <si>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</si>
  <si>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</si>
  <si>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</si>
  <si>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</si>
  <si>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</si>
  <si>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</si>
  <si>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</si>
  <si>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</si>
  <si>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</si>
  <si>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</si>
  <si>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</si>
  <si>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</si>
  <si>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</si>
  <si>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</si>
  <si>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</si>
  <si>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</si>
  <si>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</si>
  <si>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</si>
  <si>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</si>
  <si>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</si>
  <si>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</si>
  <si>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</si>
  <si>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</si>
  <si>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</si>
  <si>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</si>
  <si>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</si>
  <si>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</si>
  <si>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</si>
  <si>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</si>
  <si>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</si>
  <si>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</si>
  <si>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</si>
  <si>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</si>
  <si>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</si>
  <si>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</si>
  <si>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</si>
  <si>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</si>
  <si>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</si>
  <si>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</si>
  <si>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</si>
  <si>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</si>
  <si>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</si>
  <si>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</si>
  <si>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</si>
  <si>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</si>
  <si>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</si>
  <si>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</si>
  <si>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</si>
  <si>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</si>
  <si>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</si>
  <si>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</si>
  <si>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</si>
  <si>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</si>
  <si>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</si>
  <si>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</si>
  <si>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</si>
  <si>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</si>
  <si>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</si>
  <si>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</si>
  <si>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</si>
  <si>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</si>
  <si>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</si>
  <si>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</si>
  <si>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</si>
  <si>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</si>
  <si>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</si>
  <si>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</si>
  <si>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</si>
  <si>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</si>
  <si>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</si>
  <si>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</si>
  <si>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</si>
  <si>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</si>
  <si>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</si>
  <si>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</si>
  <si>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</si>
  <si>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</si>
  <si>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</si>
  <si>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</si>
  <si>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</si>
  <si>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</si>
  <si>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</si>
  <si>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</si>
  <si>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</si>
  <si>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</si>
  <si>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</si>
  <si>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</si>
  <si>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</si>
  <si>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</si>
  <si>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</si>
  <si>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</si>
  <si>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</si>
  <si>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</si>
  <si>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</si>
  <si>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</si>
  <si>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</si>
  <si>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</si>
  <si>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</si>
  <si>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</si>
  <si>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</si>
  <si>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</si>
  <si>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</si>
  <si>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</si>
  <si>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</si>
  <si>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</si>
  <si>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</si>
  <si>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</si>
  <si>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</si>
  <si>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</si>
  <si>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</si>
  <si>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</si>
  <si>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</si>
  <si>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</si>
  <si>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</si>
  <si>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</si>
  <si>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</si>
  <si>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</si>
  <si>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</si>
  <si>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</si>
  <si>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</si>
  <si>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</si>
  <si>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</si>
  <si>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</si>
  <si>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</si>
  <si>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</si>
  <si>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</si>
  <si>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</si>
  <si>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</si>
  <si>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</si>
  <si>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</si>
  <si>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</si>
  <si>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</si>
  <si>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</si>
  <si>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</si>
  <si>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</si>
  <si>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</si>
  <si>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</si>
  <si>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</si>
  <si>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</si>
  <si>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</si>
  <si>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</si>
  <si>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</si>
  <si>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</si>
  <si>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</si>
  <si>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</si>
  <si>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</si>
  <si>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</si>
  <si>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</si>
  <si>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</si>
  <si>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</si>
  <si>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</si>
  <si>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</si>
  <si>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</si>
  <si>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</si>
  <si>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</si>
  <si>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</si>
  <si>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</si>
  <si>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</si>
  <si>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</si>
  <si>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</si>
  <si>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</si>
  <si>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</si>
  <si>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</si>
  <si>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</si>
  <si>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</si>
  <si>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</si>
  <si>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</si>
  <si>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</si>
  <si>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</si>
  <si>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</si>
  <si>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</si>
  <si>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</si>
  <si>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</si>
  <si>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</si>
  <si>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</si>
  <si>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</si>
  <si>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</si>
  <si>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</si>
  <si>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</si>
  <si>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</si>
  <si>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</si>
  <si>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</si>
  <si>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</si>
  <si>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</si>
  <si>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</si>
  <si>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</si>
  <si>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</si>
  <si>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</si>
  <si>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</si>
  <si>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</si>
  <si>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</si>
  <si>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</si>
  <si>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</si>
  <si>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</si>
  <si>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</si>
  <si>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</si>
  <si>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</si>
  <si>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</si>
  <si>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</si>
  <si>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</si>
  <si>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</si>
  <si>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</si>
  <si>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</si>
  <si>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</si>
  <si>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</si>
  <si>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</si>
  <si>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</si>
  <si>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</si>
  <si>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</si>
  <si>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</si>
  <si>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</si>
  <si>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</si>
  <si>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</si>
  <si>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</si>
  <si>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</si>
  <si>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</si>
  <si>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</si>
  <si>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</si>
  <si>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</si>
  <si>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</si>
  <si>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</si>
  <si>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</si>
  <si>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</si>
  <si>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</si>
  <si>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</si>
  <si>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</si>
  <si>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</si>
  <si>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</si>
  <si>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</si>
  <si>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</si>
  <si>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</si>
  <si>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</si>
  <si>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</si>
  <si>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</si>
  <si>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</si>
  <si>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</si>
  <si>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</si>
  <si>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</si>
  <si>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</si>
  <si>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</si>
  <si>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</si>
  <si>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</si>
  <si>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</si>
  <si>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</si>
  <si>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</si>
  <si>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</si>
  <si>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</si>
  <si>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</si>
  <si>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</si>
  <si>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</si>
  <si>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</si>
  <si>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</si>
  <si>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</si>
  <si>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</si>
  <si>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</si>
  <si>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</si>
  <si>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</si>
  <si>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</si>
  <si>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</si>
  <si>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</si>
  <si>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</si>
  <si>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</si>
  <si>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</si>
  <si>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</si>
  <si>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</si>
  <si>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</si>
  <si>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</si>
  <si>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</si>
  <si>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</si>
  <si>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</si>
  <si>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</si>
  <si>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</si>
  <si>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</si>
  <si>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</si>
  <si>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</si>
  <si>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</si>
  <si>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</si>
  <si>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</si>
  <si>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</si>
  <si>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</si>
  <si>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</si>
  <si>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</si>
  <si>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</si>
  <si>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</si>
  <si>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</si>
  <si>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</si>
  <si>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</si>
  <si>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</si>
  <si>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</si>
  <si>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</si>
  <si>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</si>
  <si>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</si>
  <si>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</si>
  <si>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</si>
  <si>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</si>
  <si>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</si>
  <si>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</si>
  <si>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</si>
  <si>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</si>
  <si>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</si>
  <si>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</si>
  <si>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</si>
  <si>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</si>
  <si>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</si>
  <si>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</si>
  <si>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</si>
  <si>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</si>
  <si>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</si>
  <si>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</si>
  <si>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</si>
  <si>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</si>
  <si>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</si>
  <si>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</si>
  <si>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</si>
  <si>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</si>
  <si>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</si>
  <si>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</si>
  <si>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</si>
  <si>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</si>
  <si>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</si>
  <si>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</si>
  <si>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</si>
  <si>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</si>
  <si>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</si>
  <si>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</si>
  <si>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</si>
  <si>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</si>
  <si>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</si>
  <si>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</si>
  <si>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</si>
  <si>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</si>
  <si>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</si>
  <si>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</si>
  <si>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</si>
  <si>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</si>
  <si>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</si>
  <si>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</si>
  <si>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</si>
  <si>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</si>
  <si>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</si>
  <si>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</si>
  <si>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</si>
  <si>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</si>
  <si>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</si>
  <si>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</si>
  <si>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</si>
  <si>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</si>
  <si>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</si>
  <si>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</si>
  <si>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</si>
  <si>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</si>
  <si>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</si>
  <si>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</si>
  <si>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</si>
  <si>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</si>
  <si>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</si>
  <si>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</si>
  <si>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</si>
  <si>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</si>
  <si>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</si>
  <si>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</si>
  <si>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</si>
  <si>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</si>
  <si>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</si>
  <si>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</si>
  <si>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</si>
  <si>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</si>
  <si>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</si>
  <si>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</si>
  <si>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</si>
  <si>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</si>
  <si>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</si>
  <si>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</si>
  <si>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</si>
  <si>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</si>
  <si>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</si>
  <si>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</si>
  <si>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</si>
  <si>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</si>
  <si>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</si>
  <si>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</si>
  <si>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</si>
  <si>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</si>
  <si>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</si>
  <si>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</si>
  <si>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</si>
  <si>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</si>
  <si>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</si>
  <si>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</si>
  <si>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</si>
  <si>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</si>
  <si>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</si>
  <si>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</si>
  <si>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</si>
  <si>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</si>
  <si>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</si>
  <si>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</si>
  <si>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</si>
  <si>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</si>
  <si>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</si>
  <si>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</si>
  <si>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</si>
  <si>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</si>
  <si>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</si>
  <si>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</si>
  <si>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</si>
  <si>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</si>
  <si>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</si>
  <si>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</si>
  <si>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</si>
  <si>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</si>
  <si>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</si>
  <si>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</si>
  <si>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</si>
  <si>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</si>
  <si>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</si>
  <si>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</si>
  <si>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</si>
  <si>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</si>
  <si>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</si>
  <si>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</si>
  <si>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</si>
  <si>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</si>
  <si>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</si>
  <si>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</si>
  <si>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</si>
  <si>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</si>
  <si>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</si>
  <si>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</si>
  <si>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</si>
  <si>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</si>
  <si>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</si>
  <si>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</si>
  <si>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</si>
  <si>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</si>
  <si>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</si>
  <si>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</si>
  <si>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</si>
  <si>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</si>
  <si>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</si>
  <si>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</si>
  <si>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</si>
  <si>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</si>
  <si>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</si>
  <si>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</si>
  <si>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</si>
  <si>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</si>
  <si>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</si>
  <si>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</si>
  <si>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</si>
  <si>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</si>
  <si>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</si>
  <si>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</si>
  <si>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</si>
  <si>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</si>
  <si>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</si>
  <si>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</si>
  <si>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</si>
  <si>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</si>
  <si>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</si>
  <si>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</si>
  <si>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</si>
  <si>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</si>
  <si>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</si>
  <si>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</si>
  <si>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</si>
  <si>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</si>
  <si>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</si>
  <si>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</si>
  <si>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</si>
  <si>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</si>
  <si>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</si>
  <si>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</si>
  <si>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</si>
  <si>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</si>
  <si>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</si>
  <si>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</si>
  <si>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</si>
  <si>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</si>
  <si>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</si>
  <si>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</si>
  <si>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</si>
  <si>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</si>
  <si>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</si>
  <si>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</si>
  <si>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</si>
  <si>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</si>
  <si>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</si>
  <si>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</si>
  <si>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</si>
  <si>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</si>
  <si>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</si>
  <si>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</si>
  <si>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</si>
  <si>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</si>
  <si>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</si>
  <si>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</si>
  <si>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</si>
  <si>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</si>
  <si>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</si>
  <si>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</si>
  <si>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</si>
  <si>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</si>
  <si>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</si>
  <si>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</si>
  <si>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</si>
  <si>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</si>
  <si>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</si>
  <si>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</si>
  <si>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</si>
  <si>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</si>
  <si>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</si>
  <si>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</si>
  <si>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</si>
  <si>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</si>
  <si>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</si>
  <si>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</si>
  <si>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</si>
  <si>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</si>
  <si>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</si>
  <si>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</si>
  <si>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</si>
  <si>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</si>
  <si>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</si>
  <si>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</si>
  <si>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</si>
  <si>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</si>
  <si>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</si>
  <si>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</si>
  <si>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</si>
  <si>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</si>
  <si>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</si>
  <si>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</si>
  <si>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</si>
  <si>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</si>
  <si>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</si>
  <si>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</si>
  <si>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</si>
  <si>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</si>
  <si>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</si>
  <si>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</si>
  <si>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</si>
  <si>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</si>
  <si>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</si>
  <si>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</si>
  <si>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</si>
  <si>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</si>
  <si>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</si>
  <si>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</si>
  <si>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</si>
  <si>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</si>
  <si>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</si>
  <si>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</si>
  <si>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</si>
  <si>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</si>
  <si>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</si>
  <si>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</si>
  <si>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</si>
  <si>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</si>
  <si>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</si>
  <si>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</si>
  <si>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</si>
  <si>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</si>
  <si>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</si>
  <si>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</si>
  <si>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</si>
  <si>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</si>
  <si>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</si>
  <si>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</si>
  <si>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</si>
  <si>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</si>
  <si>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</si>
  <si>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</si>
  <si>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</si>
  <si>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</si>
  <si>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</si>
  <si>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</si>
  <si>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</si>
  <si>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</si>
  <si>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</si>
  <si>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</si>
  <si>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</si>
  <si>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</si>
  <si>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</si>
  <si>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</si>
  <si>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</si>
  <si>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</si>
  <si>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</si>
  <si>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</si>
  <si>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</si>
  <si>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</si>
  <si>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</si>
  <si>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</si>
  <si>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</si>
  <si>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</si>
  <si>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</si>
  <si>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</si>
  <si>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</si>
  <si>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</si>
  <si>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</si>
  <si>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</si>
  <si>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</si>
  <si>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</si>
  <si>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</si>
  <si>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</si>
  <si>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</si>
  <si>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</si>
  <si>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</si>
  <si>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</si>
  <si>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</si>
  <si>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</si>
  <si>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</si>
  <si>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</si>
  <si>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</si>
  <si>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</si>
  <si>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</si>
  <si>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</si>
  <si>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</si>
  <si>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</si>
  <si>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</si>
  <si>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</si>
  <si>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</si>
  <si>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</si>
  <si>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</si>
  <si>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</si>
  <si>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</si>
  <si>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</si>
  <si>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</si>
  <si>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</si>
  <si>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</si>
  <si>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</si>
  <si>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</si>
  <si>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</si>
  <si>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</si>
  <si>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</si>
  <si>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</si>
  <si>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</si>
  <si>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</si>
  <si>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</si>
  <si>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</si>
  <si>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</si>
  <si>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</si>
  <si>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</si>
  <si>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</si>
  <si>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</si>
  <si>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</si>
  <si>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</si>
  <si>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</si>
  <si>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</si>
  <si>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</si>
  <si>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</si>
  <si>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</si>
  <si>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</si>
  <si>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</si>
  <si>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</si>
  <si>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</si>
  <si>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</si>
  <si>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</si>
  <si>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</si>
  <si>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</si>
  <si>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</si>
  <si>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</si>
  <si>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</si>
  <si>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</si>
  <si>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</si>
  <si>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</si>
  <si>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</si>
  <si>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</si>
  <si>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</si>
  <si>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</si>
  <si>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</si>
  <si>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</si>
  <si>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</si>
  <si>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</si>
  <si>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</si>
  <si>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</si>
  <si>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</si>
  <si>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</si>
  <si>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</si>
  <si>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</si>
  <si>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</si>
  <si>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</si>
  <si>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</si>
  <si>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</si>
  <si>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</si>
  <si>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</si>
  <si>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</si>
  <si>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</si>
  <si>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</si>
  <si>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</si>
  <si>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</si>
  <si>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</si>
  <si>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</si>
  <si>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</si>
  <si>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</si>
  <si>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</si>
  <si>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</si>
  <si>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</si>
  <si>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</si>
  <si>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</si>
  <si>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</si>
  <si>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</si>
  <si>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</si>
  <si>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</si>
  <si>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</si>
  <si>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</si>
  <si>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</si>
  <si>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</si>
  <si>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</si>
  <si>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</si>
  <si>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</si>
  <si>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</si>
  <si>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</si>
  <si>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</si>
  <si>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</si>
  <si>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</si>
  <si>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</si>
  <si>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</si>
  <si>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</si>
  <si>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</si>
  <si>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</si>
  <si>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</si>
  <si>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</si>
  <si>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</si>
  <si>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</si>
  <si>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</si>
  <si>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</si>
  <si>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</si>
  <si>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</si>
  <si>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</si>
  <si>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</si>
  <si>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</si>
  <si>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</si>
  <si>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</si>
  <si>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</si>
  <si>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</si>
  <si>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</si>
  <si>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</si>
  <si>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</si>
  <si>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</si>
  <si>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</si>
  <si>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</si>
  <si>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</si>
  <si>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</si>
  <si>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</si>
  <si>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</si>
  <si>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</si>
  <si>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</si>
  <si>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</si>
  <si>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</si>
  <si>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</si>
  <si>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</si>
  <si>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</si>
  <si>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</si>
  <si>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</si>
  <si>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</si>
  <si>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</si>
  <si>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</si>
  <si>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</si>
  <si>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</si>
  <si>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</si>
  <si>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</si>
  <si>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</si>
  <si>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</si>
  <si>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</si>
  <si>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</si>
  <si>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</si>
  <si>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</si>
  <si>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</si>
  <si>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</si>
  <si>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</si>
  <si>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</si>
  <si>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</si>
  <si>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</si>
  <si>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</si>
  <si>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</si>
  <si>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</si>
  <si>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</si>
  <si>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</si>
  <si>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</si>
  <si>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</si>
  <si>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</si>
  <si>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</si>
  <si>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</si>
  <si>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</si>
  <si>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</si>
  <si>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</si>
  <si>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</si>
  <si>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</si>
  <si>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</si>
  <si>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</si>
  <si>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</si>
  <si>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</si>
  <si>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</si>
  <si>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</si>
  <si>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</si>
  <si>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</si>
  <si>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</si>
  <si>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</si>
  <si>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</si>
  <si>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</si>
  <si>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</si>
  <si>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</si>
  <si>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</si>
  <si>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</si>
  <si>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</si>
  <si>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</si>
  <si>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</si>
  <si>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</si>
  <si>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</si>
  <si>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</si>
  <si>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</si>
  <si>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</si>
  <si>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</si>
  <si>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</si>
  <si>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</si>
  <si>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</si>
  <si>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</si>
  <si>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</si>
  <si>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</si>
  <si>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</si>
  <si>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</si>
  <si>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</si>
  <si>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</si>
  <si>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</si>
  <si>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</si>
  <si>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</si>
  <si>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</si>
  <si>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</si>
  <si>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</si>
  <si>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</si>
  <si>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</si>
  <si>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</si>
  <si>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</si>
  <si>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</si>
  <si>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</si>
  <si>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</si>
  <si>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</si>
  <si>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</si>
  <si>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</si>
  <si>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</si>
  <si>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</si>
  <si>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</si>
  <si>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</si>
  <si>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</si>
  <si>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</si>
  <si>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</si>
  <si>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</si>
  <si>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</si>
  <si>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</si>
  <si>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</si>
  <si>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</si>
  <si>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</si>
  <si>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</si>
  <si>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</si>
  <si>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</si>
  <si>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</si>
  <si>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</si>
  <si>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</si>
  <si>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</si>
  <si>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</si>
  <si>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</si>
  <si>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</si>
  <si>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</si>
  <si>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</si>
  <si>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</si>
  <si>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</si>
  <si>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</si>
  <si>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</si>
  <si>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</si>
  <si>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</si>
  <si>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</si>
  <si>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</si>
  <si>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</si>
  <si>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</si>
  <si>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</si>
  <si>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</si>
  <si>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</si>
  <si>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</si>
  <si>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</si>
  <si>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</si>
  <si>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</si>
  <si>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</si>
  <si>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</si>
  <si>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</si>
  <si>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</si>
  <si>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</si>
  <si>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</si>
  <si>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</si>
  <si>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</si>
  <si>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</si>
  <si>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</si>
  <si>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</si>
  <si>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</si>
  <si>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</si>
  <si>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</si>
  <si>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</si>
  <si>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</si>
  <si>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</si>
  <si>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</si>
  <si>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</si>
  <si>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</si>
  <si>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</si>
  <si>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</si>
  <si>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</si>
  <si>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</si>
  <si>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</si>
  <si>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</si>
  <si>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</si>
  <si>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</si>
  <si>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</si>
  <si>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</si>
  <si>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</si>
  <si>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</si>
  <si>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</si>
  <si>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</si>
  <si>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</si>
  <si>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</si>
  <si>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</si>
  <si>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</si>
  <si>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</si>
  <si>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</si>
  <si>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</si>
  <si>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</si>
  <si>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</si>
  <si>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</si>
  <si>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</si>
  <si>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</si>
  <si>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</si>
  <si>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</si>
  <si>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</si>
  <si>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</si>
  <si>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</si>
  <si>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</si>
  <si>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</si>
  <si>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</si>
  <si>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</si>
  <si>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</si>
  <si>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</si>
  <si>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</si>
  <si>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</si>
  <si>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</si>
  <si>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</si>
  <si>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</si>
  <si>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</si>
  <si>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</si>
  <si>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</si>
  <si>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</si>
  <si>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</si>
  <si>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</si>
  <si>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</si>
  <si>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</si>
  <si>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</si>
  <si>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</si>
  <si>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</si>
  <si>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</si>
  <si>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</si>
  <si>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</si>
  <si>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</si>
  <si>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</si>
  <si>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</si>
  <si>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</si>
  <si>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</si>
  <si>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</si>
  <si>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</si>
  <si>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</si>
  <si>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</si>
  <si>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</si>
  <si>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</si>
  <si>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</si>
  <si>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</si>
  <si>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</si>
  <si>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</si>
  <si>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</si>
  <si>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</si>
  <si>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</si>
  <si>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</si>
  <si>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</si>
  <si>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</si>
  <si>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</si>
  <si>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</si>
  <si>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</si>
  <si>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</si>
  <si>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</si>
  <si>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</si>
  <si>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</si>
  <si>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</si>
  <si>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</si>
  <si>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</si>
  <si>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</si>
  <si>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</si>
  <si>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</si>
  <si>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</si>
  <si>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</si>
  <si>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</si>
  <si>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</si>
  <si>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</si>
  <si>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</si>
  <si>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</si>
  <si>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</si>
  <si>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</si>
  <si>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</si>
  <si>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</si>
  <si>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</si>
  <si>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</si>
  <si>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</si>
  <si>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</si>
  <si>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</si>
  <si>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</si>
  <si>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</si>
  <si>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</si>
  <si>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</si>
  <si>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</si>
  <si>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</si>
  <si>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</si>
  <si>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</si>
  <si>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</si>
  <si>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</si>
  <si>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</si>
  <si>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</si>
  <si>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</si>
  <si>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</si>
  <si>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</si>
  <si>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</si>
  <si>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</si>
  <si>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</si>
  <si>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</si>
  <si>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</si>
  <si>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</si>
  <si>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</si>
  <si>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</si>
  <si>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</si>
  <si>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</si>
  <si>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</si>
  <si>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</si>
  <si>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</si>
  <si>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</si>
  <si>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</si>
  <si>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</si>
  <si>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</si>
  <si>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</si>
  <si>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</si>
  <si>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</si>
  <si>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</si>
  <si>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</si>
  <si>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</si>
  <si>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</si>
  <si>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</si>
  <si>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</si>
  <si>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</si>
  <si>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</si>
  <si>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</si>
  <si>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</si>
  <si>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</si>
  <si>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</si>
  <si>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</si>
  <si>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</si>
  <si>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</si>
  <si>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</si>
  <si>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</si>
  <si>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</si>
  <si>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</si>
  <si>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</si>
  <si>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</si>
  <si>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</si>
  <si>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</si>
  <si>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</si>
  <si>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</si>
  <si>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</si>
  <si>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</si>
  <si>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</si>
  <si>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</si>
  <si>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</si>
  <si>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</si>
  <si>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</si>
  <si>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</si>
  <si>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</si>
  <si>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</si>
  <si>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</si>
  <si>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</si>
  <si>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</si>
  <si>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</si>
  <si>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</si>
  <si>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</si>
  <si>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</si>
  <si>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</si>
  <si>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</si>
  <si>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</si>
  <si>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</si>
  <si>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</si>
  <si>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</si>
  <si>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</si>
  <si>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</si>
  <si>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</si>
  <si>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</si>
  <si>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</si>
  <si>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</si>
  <si>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</si>
  <si>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</si>
  <si>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</si>
  <si>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</si>
  <si>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</si>
  <si>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</si>
  <si>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</si>
  <si>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</si>
  <si>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</si>
  <si>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</si>
  <si>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</si>
  <si>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</si>
  <si>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</si>
  <si>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</si>
  <si>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</si>
  <si>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</si>
  <si>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</si>
  <si>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</si>
  <si>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</si>
  <si>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</si>
  <si>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</si>
  <si>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</si>
  <si>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</si>
  <si>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</si>
  <si>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</si>
  <si>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</si>
  <si>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</si>
  <si>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</si>
  <si>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</si>
  <si>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</si>
  <si>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</si>
  <si>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</si>
  <si>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</si>
  <si>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</si>
  <si>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</si>
  <si>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</si>
  <si>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</si>
  <si>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</si>
  <si>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</si>
  <si>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</si>
  <si>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</si>
  <si>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</si>
  <si>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</si>
  <si>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</si>
  <si>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</si>
  <si>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</si>
  <si>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</si>
  <si>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</si>
  <si>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</si>
  <si>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</si>
  <si>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</si>
  <si>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</si>
  <si>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</si>
  <si>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</si>
  <si>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</si>
  <si>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</si>
  <si>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</si>
  <si>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</si>
  <si>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</si>
  <si>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</si>
  <si>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</si>
  <si>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</si>
  <si>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</si>
  <si>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</si>
  <si>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</si>
  <si>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</si>
  <si>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</si>
  <si>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</si>
  <si>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</si>
  <si>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</si>
  <si>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</si>
  <si>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</si>
  <si>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</si>
  <si>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</si>
  <si>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</si>
  <si>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</si>
  <si>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</si>
  <si>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</si>
  <si>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</si>
  <si>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</si>
  <si>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</si>
  <si>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</si>
  <si>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</si>
  <si>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</si>
  <si>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</si>
  <si>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</si>
  <si>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</si>
  <si>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</si>
  <si>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</si>
  <si>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</si>
  <si>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</si>
  <si>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</si>
  <si>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</si>
  <si>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</si>
  <si>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</si>
  <si>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</si>
  <si>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</si>
  <si>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</si>
  <si>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</si>
  <si>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</si>
  <si>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</si>
  <si>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</si>
  <si>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</si>
  <si>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</si>
  <si>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</si>
  <si>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</si>
  <si>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</si>
  <si>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</si>
  <si>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</si>
  <si>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</si>
  <si>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</si>
  <si>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</si>
  <si>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</si>
  <si>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</si>
  <si>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</si>
  <si>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</si>
  <si>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</si>
  <si>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</si>
  <si>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</si>
  <si>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</si>
  <si>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</si>
  <si>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</si>
  <si>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</si>
  <si>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</si>
  <si>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</si>
  <si>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</si>
  <si>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</si>
  <si>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</si>
  <si>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</si>
  <si>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</si>
  <si>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</si>
  <si>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</si>
  <si>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</si>
  <si>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</si>
  <si>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</si>
  <si>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</si>
  <si>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</si>
  <si>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</si>
  <si>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</si>
  <si>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</si>
  <si>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</si>
  <si>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</si>
  <si>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</si>
  <si>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</si>
  <si>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</si>
  <si>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</si>
  <si>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</si>
  <si>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</si>
  <si>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</si>
  <si>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</si>
  <si>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</si>
  <si>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</si>
  <si>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</si>
  <si>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</si>
  <si>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</si>
  <si>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</si>
  <si>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</si>
  <si>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</si>
  <si>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</si>
  <si>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</si>
  <si>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</si>
  <si>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</si>
  <si>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</si>
  <si>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</si>
  <si>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</si>
  <si>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</si>
  <si>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</si>
  <si>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</si>
  <si>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</si>
  <si>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</si>
  <si>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</si>
  <si>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</si>
  <si>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</si>
  <si>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</si>
  <si>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</si>
  <si>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</si>
  <si>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</si>
  <si>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</si>
  <si>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</si>
  <si>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</si>
  <si>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</si>
  <si>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</si>
  <si>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</si>
  <si>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</si>
  <si>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</si>
  <si>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</si>
  <si>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</si>
  <si>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</si>
  <si>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</si>
  <si>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</si>
  <si>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</si>
  <si>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</si>
  <si>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</si>
  <si>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</si>
  <si>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</si>
  <si>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</si>
  <si>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</si>
  <si>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</si>
  <si>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</si>
  <si>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</si>
  <si>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</si>
  <si>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</si>
  <si>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</si>
  <si>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</si>
  <si>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</si>
  <si>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</si>
  <si>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</si>
  <si>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</si>
  <si>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</si>
  <si>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</si>
  <si>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</si>
  <si>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</si>
  <si>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</si>
  <si>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</si>
  <si>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</si>
  <si>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</si>
  <si>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</si>
  <si>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</si>
  <si>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</si>
  <si>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</si>
  <si>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</si>
  <si>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</si>
  <si>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</si>
  <si>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</si>
  <si>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</si>
  <si>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</si>
  <si>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</si>
  <si>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</si>
  <si>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</si>
  <si>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</si>
  <si>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</si>
  <si>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</si>
  <si>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</si>
  <si>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</si>
  <si>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</si>
  <si>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</si>
  <si>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</si>
  <si>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</si>
  <si>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</si>
  <si>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</si>
  <si>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</si>
  <si>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</si>
  <si>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</si>
  <si>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</si>
  <si>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</si>
  <si>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</si>
  <si>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</si>
  <si>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</si>
  <si>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</si>
  <si>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</si>
  <si>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</si>
  <si>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</si>
  <si>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</si>
  <si>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</si>
  <si>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</si>
  <si>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</si>
  <si>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</si>
  <si>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</si>
  <si>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</si>
  <si>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</si>
  <si>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</si>
  <si>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</si>
  <si>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</si>
  <si>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</si>
  <si>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</si>
  <si>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</si>
  <si>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</si>
  <si>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</si>
  <si>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</si>
  <si>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</si>
  <si>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</si>
  <si>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</si>
  <si>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</si>
  <si>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</si>
  <si>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</si>
  <si>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</si>
  <si>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</si>
  <si>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</si>
  <si>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</si>
  <si>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</si>
  <si>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</si>
  <si>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</si>
  <si>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</si>
  <si>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</si>
  <si>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</si>
  <si>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</si>
  <si>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</si>
  <si>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</si>
  <si>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</si>
  <si>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</si>
  <si>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</si>
  <si>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</si>
  <si>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</si>
  <si>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</si>
  <si>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</si>
  <si>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</si>
  <si>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</si>
  <si>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</si>
  <si>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</si>
  <si>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</si>
  <si>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</si>
  <si>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</si>
  <si>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</si>
  <si>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</si>
  <si>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</si>
  <si>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</si>
  <si>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</si>
  <si>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</si>
  <si>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</si>
  <si>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</si>
  <si>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</si>
  <si>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</si>
  <si>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</si>
  <si>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</si>
  <si>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</si>
  <si>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</si>
  <si>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</si>
  <si>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</si>
  <si>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</si>
  <si>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</si>
  <si>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</si>
  <si>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</si>
  <si>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</si>
  <si>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</si>
  <si>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</si>
  <si>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</si>
  <si>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</si>
  <si>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</si>
  <si>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</si>
  <si>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</si>
  <si>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</si>
  <si>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</si>
  <si>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</si>
  <si>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</si>
  <si>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</si>
  <si>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</si>
  <si>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</si>
  <si>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</si>
  <si>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</si>
  <si>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</si>
  <si>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</si>
  <si>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</si>
  <si>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</si>
  <si>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</si>
  <si>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</si>
  <si>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</si>
  <si>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</si>
  <si>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</si>
  <si>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</si>
  <si>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</si>
  <si>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</si>
  <si>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</si>
  <si>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</si>
  <si>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</si>
  <si>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</si>
  <si>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</si>
  <si>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</si>
  <si>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</si>
  <si>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</si>
  <si>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</si>
  <si>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</si>
  <si>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</si>
  <si>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</si>
  <si>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</si>
  <si>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</si>
  <si>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</si>
  <si>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</si>
  <si>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</si>
  <si>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</si>
  <si>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</si>
  <si>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</si>
  <si>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</si>
  <si>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</si>
  <si>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</si>
  <si>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</si>
  <si>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</si>
  <si>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</si>
  <si>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</si>
  <si>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</si>
  <si>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</si>
  <si>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</si>
  <si>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</si>
  <si>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</si>
  <si>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</si>
  <si>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</si>
  <si>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</si>
  <si>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</si>
  <si>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</si>
  <si>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</si>
  <si>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</si>
  <si>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</si>
  <si>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</si>
  <si>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</si>
  <si>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</si>
  <si>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</si>
  <si>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</si>
  <si>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</si>
  <si>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</si>
  <si>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</si>
  <si>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</si>
  <si>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</si>
  <si>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</si>
  <si>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</si>
  <si>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</si>
  <si>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</si>
  <si>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</si>
  <si>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</si>
  <si>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</si>
  <si>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</si>
  <si>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</si>
  <si>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</si>
  <si>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</si>
  <si>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</si>
  <si>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</si>
  <si>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</si>
  <si>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</si>
  <si>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</si>
  <si>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</si>
  <si>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</si>
  <si>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</si>
  <si>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</si>
  <si>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</si>
  <si>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</si>
  <si>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</si>
  <si>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</si>
  <si>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</si>
  <si>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</si>
  <si>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</si>
  <si>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</si>
  <si>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</si>
  <si>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</si>
  <si>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</si>
  <si>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</si>
  <si>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</si>
  <si>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</si>
  <si>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</si>
  <si>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</si>
  <si>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</si>
  <si>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</si>
  <si>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</si>
  <si>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</si>
  <si>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</si>
  <si>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</si>
  <si>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</si>
  <si>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</si>
  <si>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</si>
  <si>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</si>
  <si>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</si>
  <si>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</si>
  <si>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</si>
  <si>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</si>
  <si>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</si>
  <si>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</si>
  <si>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</si>
  <si>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</si>
  <si>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</si>
  <si>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</si>
  <si>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</si>
  <si>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</si>
  <si>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</si>
  <si>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</si>
  <si>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</si>
  <si>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</si>
  <si>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</si>
  <si>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</si>
  <si>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</si>
  <si>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</si>
  <si>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</si>
  <si>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</si>
  <si>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</si>
  <si>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</si>
  <si>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</si>
  <si>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</si>
  <si>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</si>
  <si>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</si>
  <si>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</si>
  <si>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</si>
  <si>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</si>
  <si>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</si>
  <si>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</si>
  <si>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</si>
  <si>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</si>
  <si>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</si>
  <si>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</si>
  <si>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</si>
  <si>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</si>
  <si>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</si>
  <si>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</si>
  <si>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</si>
  <si>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</si>
  <si>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</si>
  <si>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</si>
  <si>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</si>
  <si>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</si>
  <si>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</si>
  <si>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</si>
  <si>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</si>
  <si>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</si>
  <si>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</si>
  <si>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</si>
  <si>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</si>
  <si>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</si>
  <si>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</si>
  <si>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</si>
  <si>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</si>
  <si>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</si>
  <si>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</si>
  <si>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</si>
  <si>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</si>
  <si>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</si>
  <si>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</si>
  <si>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</si>
  <si>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</si>
  <si>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</si>
  <si>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</si>
  <si>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</si>
  <si>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</si>
  <si>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</si>
  <si>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</si>
  <si>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</si>
  <si>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</si>
  <si>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</si>
  <si>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</si>
  <si>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</si>
  <si>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</si>
  <si>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</si>
  <si>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</si>
  <si>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</si>
  <si>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</si>
  <si>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</si>
  <si>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</si>
  <si>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</si>
  <si>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</si>
  <si>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</si>
  <si>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</si>
  <si>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</si>
  <si>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</si>
  <si>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</si>
  <si>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</si>
  <si>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</si>
  <si>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</si>
  <si>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</si>
  <si>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</si>
  <si>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</si>
  <si>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</si>
  <si>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</si>
  <si>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</si>
  <si>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</si>
  <si>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</si>
  <si>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</si>
  <si>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</si>
  <si>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</si>
  <si>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</si>
  <si>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</si>
  <si>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</si>
  <si>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</si>
  <si>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</si>
  <si>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</si>
  <si>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</si>
  <si>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</si>
  <si>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</si>
  <si>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</si>
  <si>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</si>
  <si>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</si>
  <si>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</si>
  <si>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</si>
  <si>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</si>
  <si>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</si>
  <si>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</si>
  <si>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</si>
  <si>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</si>
  <si>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</si>
  <si>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</si>
  <si>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</si>
  <si>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</si>
  <si>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</si>
  <si>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</si>
  <si>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</si>
  <si>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</si>
  <si>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</si>
  <si>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</si>
  <si>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</si>
  <si>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</si>
  <si>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</si>
  <si>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</si>
  <si>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</si>
  <si>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</si>
  <si>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</si>
  <si>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</si>
  <si>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</si>
  <si>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</si>
  <si>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</si>
  <si>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</si>
  <si>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</si>
  <si>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</si>
  <si>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</si>
  <si>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</si>
  <si>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</si>
  <si>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</si>
  <si>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</si>
  <si>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</si>
  <si>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</si>
  <si>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</si>
  <si>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</si>
  <si>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</si>
  <si>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</si>
  <si>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</si>
  <si>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</si>
  <si>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</si>
  <si>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</si>
  <si>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</si>
  <si>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</si>
  <si>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</si>
  <si>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</si>
  <si>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</si>
  <si>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</si>
  <si>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</si>
  <si>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</si>
  <si>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</si>
  <si>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</si>
  <si>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</si>
  <si>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</si>
  <si>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</si>
  <si>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</si>
  <si>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</si>
  <si>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</si>
  <si>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</si>
  <si>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</si>
  <si>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</si>
  <si>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</si>
  <si>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</si>
  <si>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</si>
  <si>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</si>
  <si>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</si>
  <si>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</si>
  <si>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</si>
  <si>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</si>
  <si>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</si>
  <si>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</si>
  <si>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</si>
  <si>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</si>
  <si>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</si>
  <si>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</si>
  <si>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</si>
  <si>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</si>
  <si>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</si>
  <si>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</si>
  <si>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</si>
  <si>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</si>
  <si>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</si>
  <si>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</si>
  <si>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</si>
  <si>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</si>
  <si>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</si>
  <si>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</si>
  <si>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</si>
  <si>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</si>
  <si>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</si>
  <si>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</si>
  <si>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</si>
  <si>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</si>
  <si>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</si>
  <si>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</si>
  <si>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</si>
  <si>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</si>
  <si>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</si>
  <si>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</si>
  <si>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</si>
  <si>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</si>
  <si>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</si>
  <si>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</si>
  <si>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</si>
  <si>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</si>
  <si>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</si>
  <si>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</si>
  <si>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</si>
  <si>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</si>
  <si>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</si>
  <si>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</si>
  <si>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</si>
  <si>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</si>
  <si>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</si>
  <si>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</si>
  <si>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</si>
  <si>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</si>
  <si>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</si>
  <si>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</si>
  <si>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</si>
  <si>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</si>
  <si>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</si>
  <si>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</si>
  <si>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</si>
  <si>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</si>
  <si>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</si>
  <si>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</si>
  <si>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</si>
  <si>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</si>
  <si>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</si>
  <si>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</si>
  <si>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</si>
  <si>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</si>
  <si>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</si>
  <si>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</si>
  <si>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</si>
  <si>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</si>
  <si>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</si>
  <si>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</si>
  <si>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</si>
  <si>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</si>
  <si>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</si>
  <si>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</si>
  <si>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</si>
  <si>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</si>
  <si>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</si>
  <si>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</si>
  <si>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</si>
  <si>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</si>
  <si>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</si>
  <si>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</si>
  <si>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</si>
  <si>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</si>
  <si>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</si>
  <si>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</si>
  <si>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</si>
  <si>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</si>
  <si>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</si>
  <si>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</si>
  <si>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</si>
  <si>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</si>
  <si>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</si>
  <si>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</si>
  <si>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</si>
  <si>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</si>
  <si>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</si>
  <si>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</si>
  <si>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</si>
  <si>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</si>
  <si>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</si>
  <si>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</si>
  <si>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</si>
  <si>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</si>
  <si>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</si>
  <si>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</si>
  <si>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</si>
  <si>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</si>
  <si>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</si>
  <si>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</si>
  <si>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</si>
  <si>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</si>
  <si>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</si>
  <si>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</si>
  <si>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</si>
  <si>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</si>
  <si>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</si>
  <si>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</si>
  <si>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</si>
  <si>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</si>
  <si>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</si>
  <si>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</si>
  <si>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</si>
  <si>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</si>
  <si>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</si>
  <si>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</si>
  <si>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</si>
  <si>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</si>
  <si>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</si>
  <si>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</si>
  <si>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</si>
  <si>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</si>
  <si>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</si>
  <si>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</si>
  <si>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</si>
  <si>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</si>
  <si>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</si>
  <si>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</si>
  <si>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</si>
  <si>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</si>
  <si>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</si>
  <si>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</si>
  <si>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</si>
  <si>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</si>
  <si>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</si>
  <si>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</si>
  <si>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</si>
  <si>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</si>
  <si>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</si>
  <si>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</si>
  <si>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</si>
  <si>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</si>
  <si>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</si>
  <si>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</si>
  <si>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</si>
  <si>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</si>
  <si>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</si>
  <si>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</si>
  <si>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</si>
  <si>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</si>
  <si>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</si>
  <si>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</si>
  <si>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</si>
  <si>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</si>
  <si>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</si>
  <si>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</si>
  <si>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</si>
  <si>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</si>
  <si>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</si>
  <si>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</si>
  <si>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</si>
  <si>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</si>
  <si>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</si>
  <si>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</si>
  <si>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</si>
  <si>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</si>
  <si>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</si>
  <si>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</si>
  <si>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</si>
  <si>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</si>
  <si>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</si>
  <si>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</si>
  <si>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</si>
  <si>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</si>
  <si>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</si>
  <si>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</si>
  <si>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</si>
  <si>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</si>
  <si>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</si>
  <si>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</si>
  <si>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</si>
  <si>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</si>
  <si>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</si>
  <si>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</si>
  <si>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</si>
  <si>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</si>
  <si>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</si>
  <si>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</si>
  <si>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</si>
  <si>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</si>
  <si>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</si>
  <si>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</si>
  <si>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</si>
  <si>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</si>
  <si>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</si>
  <si>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</si>
  <si>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</si>
  <si>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</si>
  <si>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</si>
  <si>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</si>
  <si>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</si>
  <si>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</si>
  <si>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</si>
  <si>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</si>
  <si>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</si>
  <si>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</si>
  <si>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</si>
  <si>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</si>
  <si>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</si>
  <si>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</si>
  <si>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</si>
  <si>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</si>
  <si>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</si>
  <si>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</si>
  <si>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</si>
  <si>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</si>
  <si>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</si>
  <si>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</si>
  <si>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</si>
  <si>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</si>
  <si>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</si>
  <si>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</si>
  <si>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</si>
  <si>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</si>
  <si>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</si>
  <si>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</si>
  <si>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</si>
  <si>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</si>
  <si>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</si>
  <si>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</si>
  <si>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</si>
  <si>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</si>
  <si>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</si>
  <si>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</si>
  <si>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</si>
  <si>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</si>
  <si>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</si>
  <si>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</si>
  <si>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</si>
  <si>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</si>
  <si>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</si>
  <si>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</si>
  <si>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</si>
  <si>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</si>
  <si>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</si>
  <si>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</si>
  <si>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</si>
  <si>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</si>
  <si>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</si>
  <si>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</si>
  <si>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</si>
  <si>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</si>
  <si>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</si>
  <si>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</si>
  <si>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</si>
  <si>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</si>
  <si>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</si>
  <si>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</si>
  <si>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</si>
  <si>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</si>
  <si>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</si>
  <si>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</si>
  <si>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</si>
  <si>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</si>
  <si>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</si>
  <si>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</si>
  <si>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</si>
  <si>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</si>
  <si>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</si>
  <si>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</si>
  <si>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</si>
  <si>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</si>
  <si>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</si>
  <si>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</si>
  <si>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</si>
  <si>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</si>
  <si>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</si>
  <si>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</si>
  <si>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</si>
  <si>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</si>
  <si>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</si>
  <si>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</si>
  <si>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</si>
  <si>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</si>
  <si>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</si>
  <si>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</si>
  <si>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</si>
  <si>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</si>
  <si>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</si>
  <si>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</si>
  <si>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</si>
  <si>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</si>
  <si>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</si>
  <si>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</si>
  <si>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</si>
  <si>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</si>
  <si>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</si>
  <si>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</si>
  <si>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</si>
  <si>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</si>
  <si>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</si>
  <si>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</si>
  <si>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</si>
  <si>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</si>
  <si>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</si>
  <si>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</si>
  <si>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</si>
  <si>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</si>
  <si>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</si>
  <si>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</si>
  <si>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</si>
  <si>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</si>
  <si>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</si>
  <si>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</si>
  <si>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</si>
  <si>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</si>
  <si>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</si>
  <si>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</si>
  <si>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</si>
  <si>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</si>
  <si>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</si>
  <si>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</si>
  <si>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</si>
  <si>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</si>
  <si>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</si>
  <si>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</si>
  <si>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</si>
  <si>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</si>
  <si>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</si>
  <si>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</si>
  <si>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</si>
  <si>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</si>
  <si>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</si>
  <si>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</si>
  <si>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</si>
  <si>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</si>
  <si>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</si>
  <si>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</si>
  <si>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</si>
  <si>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</si>
  <si>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</si>
  <si>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</si>
  <si>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</si>
  <si>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</si>
  <si>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</si>
  <si>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</si>
  <si>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</si>
  <si>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</si>
  <si>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</si>
  <si>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</si>
  <si>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</si>
  <si>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</si>
  <si>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</si>
  <si>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</si>
  <si>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</si>
  <si>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</si>
  <si>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</si>
  <si>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</si>
  <si>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</si>
  <si>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</si>
  <si>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</si>
  <si>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</si>
  <si>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</si>
  <si>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</si>
  <si>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</si>
  <si>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</si>
  <si>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</si>
  <si>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</si>
  <si>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</si>
  <si>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</si>
  <si>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</si>
  <si>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</si>
  <si>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</si>
  <si>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</si>
  <si>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</si>
  <si>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</si>
  <si>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</si>
  <si>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</si>
  <si>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</si>
  <si>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</si>
  <si>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</si>
  <si>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</si>
  <si>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</si>
  <si>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</si>
  <si>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</si>
  <si>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</si>
  <si>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</si>
  <si>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</si>
  <si>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</si>
  <si>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</si>
  <si>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</si>
  <si>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</si>
  <si>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</si>
  <si>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</si>
  <si>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</si>
  <si>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</si>
  <si>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</si>
  <si>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</si>
  <si>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</si>
  <si>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</si>
  <si>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</si>
  <si>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</si>
  <si>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</si>
  <si>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</si>
  <si>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</si>
  <si>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</si>
  <si>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</si>
  <si>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</si>
  <si>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</si>
  <si>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</si>
  <si>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</si>
  <si>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</si>
  <si>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</si>
  <si>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</si>
  <si>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</si>
  <si>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</si>
  <si>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</si>
  <si>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</si>
  <si>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</si>
  <si>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</si>
  <si>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</si>
  <si>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</si>
  <si>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</si>
  <si>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</si>
  <si>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</si>
  <si>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</si>
  <si>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</si>
  <si>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</si>
  <si>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</si>
  <si>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</si>
  <si>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</si>
  <si>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</si>
  <si>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</si>
  <si>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</si>
  <si>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</si>
  <si>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</si>
  <si>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</si>
  <si>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</si>
  <si>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</si>
  <si>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</si>
  <si>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</si>
  <si>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</si>
  <si>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</si>
  <si>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</si>
  <si>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</si>
  <si>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</si>
  <si>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</si>
  <si>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</si>
  <si>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</si>
  <si>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</si>
  <si>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</si>
  <si>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</si>
  <si>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</si>
  <si>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</si>
  <si>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</si>
  <si>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</si>
  <si>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</si>
  <si>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</si>
  <si>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</si>
  <si>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</si>
  <si>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</si>
  <si>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</si>
  <si>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</si>
  <si>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</si>
  <si>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</si>
  <si>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</si>
  <si>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</si>
  <si>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</si>
  <si>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</si>
  <si>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</si>
  <si>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</si>
  <si>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</si>
  <si>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</si>
  <si>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</si>
  <si>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</si>
  <si>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</si>
  <si>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</si>
  <si>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</si>
  <si>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</si>
  <si>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</si>
  <si>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</si>
  <si>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</si>
  <si>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</si>
  <si>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</si>
  <si>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</si>
  <si>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</si>
  <si>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</si>
  <si>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</si>
  <si>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</si>
  <si>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</si>
  <si>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</si>
  <si>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</si>
  <si>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</si>
  <si>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</si>
  <si>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</si>
  <si>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</si>
  <si>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</si>
  <si>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</si>
  <si>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</si>
  <si>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</si>
  <si>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</si>
  <si>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</si>
  <si>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</si>
  <si>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</si>
  <si>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</si>
  <si>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</si>
  <si>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</si>
  <si>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</si>
  <si>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</si>
  <si>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</si>
  <si>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</si>
  <si>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</si>
  <si>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</si>
  <si>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</si>
  <si>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</si>
  <si>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</si>
  <si>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</si>
  <si>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</si>
  <si>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</si>
  <si>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</si>
  <si>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</si>
  <si>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</si>
  <si>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</si>
  <si>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</si>
  <si>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</si>
  <si>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</si>
  <si>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</si>
  <si>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</si>
  <si>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</si>
  <si>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</si>
  <si>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</si>
  <si>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</si>
  <si>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</si>
  <si>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</si>
  <si>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</si>
  <si>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</si>
  <si>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</si>
  <si>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</si>
  <si>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</si>
  <si>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</si>
  <si>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</si>
  <si>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</si>
  <si>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</si>
  <si>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</si>
  <si>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</si>
  <si>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</si>
  <si>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</si>
  <si>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</si>
  <si>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</si>
  <si>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</si>
  <si>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</si>
  <si>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</si>
  <si>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</si>
  <si>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</si>
  <si>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</si>
  <si>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</si>
  <si>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</si>
  <si>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</si>
  <si>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</si>
  <si>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</si>
  <si>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</si>
  <si>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</si>
  <si>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</si>
  <si>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</si>
  <si>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</si>
  <si>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</si>
  <si>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</si>
  <si>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</si>
  <si>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</si>
  <si>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</si>
  <si>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</si>
  <si>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</si>
  <si>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</si>
  <si>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</si>
  <si>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</si>
  <si>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</si>
  <si>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</si>
  <si>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</si>
  <si>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</si>
  <si>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</si>
  <si>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</si>
  <si>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</si>
  <si>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</si>
  <si>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</si>
  <si>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</si>
  <si>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</si>
  <si>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</si>
  <si>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</si>
  <si>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</si>
  <si>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</si>
  <si>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</si>
  <si>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</si>
  <si>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</si>
  <si>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</si>
  <si>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</si>
  <si>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</si>
  <si>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</si>
  <si>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</si>
  <si>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</si>
  <si>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</si>
  <si>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</si>
  <si>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</si>
  <si>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</si>
  <si>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</si>
  <si>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</si>
  <si>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</si>
  <si>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</si>
  <si>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</si>
  <si>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</si>
  <si>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</si>
  <si>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</si>
  <si>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</si>
  <si>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</si>
  <si>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</si>
  <si>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</si>
  <si>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</si>
  <si>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</si>
  <si>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</si>
  <si>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</si>
  <si>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</si>
  <si>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</si>
  <si>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</si>
  <si>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</si>
  <si>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</si>
  <si>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</si>
  <si>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</si>
  <si>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</si>
  <si>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</si>
  <si>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</si>
  <si>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</si>
  <si>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</si>
  <si>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</si>
  <si>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</si>
  <si>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</si>
  <si>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</si>
  <si>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</si>
  <si>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</si>
  <si>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</si>
  <si>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</si>
  <si>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</si>
  <si>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</si>
  <si>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</si>
  <si>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</si>
  <si>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</si>
  <si>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</si>
  <si>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</si>
  <si>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</si>
  <si>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</si>
  <si>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</si>
  <si>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</si>
  <si>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</si>
  <si>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</si>
  <si>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</si>
  <si>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</si>
  <si>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</si>
  <si>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</si>
  <si>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</si>
  <si>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</si>
  <si>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</si>
  <si>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</si>
  <si>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</si>
  <si>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</si>
  <si>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</si>
  <si>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</si>
  <si>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</si>
  <si>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</si>
  <si>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</si>
  <si>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</si>
  <si>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</si>
  <si>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</si>
  <si>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</si>
  <si>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</si>
  <si>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</si>
  <si>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</si>
  <si>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</si>
  <si>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</si>
  <si>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</si>
  <si>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</si>
  <si>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</si>
  <si>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</si>
  <si>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</si>
  <si>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</si>
  <si>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</si>
  <si>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</si>
  <si>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</si>
  <si>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</si>
  <si>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</si>
  <si>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</si>
  <si>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</si>
  <si>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</si>
  <si>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</si>
  <si>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</si>
  <si>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</si>
  <si>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</si>
  <si>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</si>
  <si>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</si>
  <si>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</si>
  <si>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</si>
  <si>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</si>
  <si>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</si>
  <si>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</si>
  <si>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</si>
  <si>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</si>
  <si>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</si>
  <si>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</si>
  <si>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</si>
  <si>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</si>
  <si>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</si>
  <si>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</si>
  <si>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</si>
  <si>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</si>
  <si>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</si>
  <si>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</si>
  <si>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</si>
  <si>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</si>
  <si>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</si>
  <si>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</si>
  <si>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</si>
  <si>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</si>
  <si>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</si>
  <si>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</si>
  <si>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</si>
  <si>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</si>
  <si>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</si>
  <si>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</si>
  <si>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</si>
  <si>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</si>
  <si>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</si>
  <si>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</si>
  <si>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</si>
  <si>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</si>
  <si>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</si>
  <si>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</si>
  <si>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</si>
  <si>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</si>
  <si>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</si>
  <si>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</si>
  <si>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</si>
  <si>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</si>
  <si>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</si>
  <si>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</si>
  <si>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</si>
  <si>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</si>
  <si>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</si>
  <si>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</si>
  <si>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</si>
  <si>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</si>
  <si>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</si>
  <si>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</si>
  <si>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</si>
  <si>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</si>
  <si>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</si>
  <si>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</si>
  <si>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</si>
  <si>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</si>
  <si>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</si>
  <si>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</si>
  <si>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</si>
  <si>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</si>
  <si>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</si>
  <si>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</si>
  <si>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</si>
  <si>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</si>
  <si>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</si>
  <si>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</si>
  <si>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</si>
  <si>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</si>
  <si>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</si>
  <si>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</si>
  <si>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</si>
  <si>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</si>
  <si>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</si>
  <si>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</si>
  <si>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</si>
  <si>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</si>
  <si>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</si>
  <si>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</si>
  <si>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</si>
  <si>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</si>
  <si>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</si>
  <si>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</si>
  <si>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</si>
  <si>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</si>
  <si>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</si>
  <si>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</si>
  <si>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</si>
  <si>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</si>
  <si>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</si>
  <si>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</si>
  <si>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</si>
  <si>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</si>
  <si>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</si>
  <si>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</si>
  <si>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</si>
  <si>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</si>
  <si>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</si>
  <si>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</si>
  <si>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</si>
  <si>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</si>
  <si>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</si>
  <si>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</si>
  <si>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</si>
  <si>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</si>
  <si>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</si>
  <si>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</si>
  <si>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</si>
  <si>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</si>
  <si>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</si>
  <si>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</si>
  <si>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</si>
  <si>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</si>
  <si>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</si>
  <si>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</si>
  <si>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</si>
  <si>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</si>
  <si>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</si>
  <si>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</si>
  <si>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</si>
  <si>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</si>
  <si>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</si>
  <si>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</si>
  <si>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</si>
  <si>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</si>
  <si>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</si>
  <si>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</si>
  <si>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</si>
  <si>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</si>
  <si>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</si>
  <si>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</si>
  <si>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</si>
  <si>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</si>
  <si>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</si>
  <si>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</si>
  <si>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</si>
  <si>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</si>
  <si>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</si>
  <si>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</si>
  <si>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</si>
  <si>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</si>
  <si>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</si>
  <si>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</si>
  <si>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</si>
  <si>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</si>
  <si>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</si>
  <si>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</si>
  <si>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</si>
  <si>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</si>
  <si>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</si>
  <si>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</si>
  <si>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</si>
  <si>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</si>
  <si>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</si>
  <si>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</si>
  <si>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</si>
  <si>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</si>
  <si>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</si>
  <si>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</si>
  <si>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</si>
  <si>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</si>
  <si>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</si>
  <si>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</si>
  <si>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</si>
  <si>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</si>
  <si>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</si>
  <si>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</si>
  <si>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</si>
  <si>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</si>
  <si>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</si>
  <si>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</si>
  <si>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</si>
  <si>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</si>
  <si>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</si>
  <si>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</si>
  <si>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</si>
  <si>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</si>
  <si>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</si>
  <si>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</si>
  <si>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</si>
  <si>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</si>
  <si>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</si>
  <si>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</si>
  <si>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</si>
  <si>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</si>
  <si>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</si>
  <si>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</si>
  <si>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</si>
  <si>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</si>
  <si>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</si>
  <si>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</si>
  <si>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</si>
  <si>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</si>
  <si>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</si>
  <si>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</si>
  <si>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</si>
  <si>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</si>
  <si>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</si>
  <si>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</si>
  <si>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</si>
  <si>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</si>
  <si>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</si>
  <si>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</si>
  <si>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</si>
  <si>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</si>
  <si>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</si>
  <si>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</si>
  <si>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</si>
  <si>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</si>
  <si>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</si>
  <si>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</si>
  <si>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</si>
  <si>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</si>
  <si>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</si>
  <si>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</si>
  <si>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</si>
  <si>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</si>
  <si>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</si>
  <si>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</si>
  <si>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</si>
  <si>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</si>
  <si>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</si>
  <si>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</si>
  <si>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</si>
  <si>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</si>
  <si>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</si>
  <si>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</si>
  <si>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</si>
  <si>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</si>
  <si>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</si>
  <si>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</si>
  <si>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</si>
  <si>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</si>
  <si>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</si>
  <si>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</si>
  <si>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</si>
  <si>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</si>
  <si>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</si>
  <si>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</si>
  <si>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</si>
  <si>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</si>
  <si>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</si>
  <si>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</si>
  <si>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</si>
  <si>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</si>
  <si>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</si>
  <si>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</si>
  <si>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</si>
  <si>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</si>
  <si>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</si>
  <si>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</si>
  <si>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</si>
  <si>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</si>
  <si>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</si>
  <si>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</si>
  <si>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</si>
  <si>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</si>
  <si>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</si>
  <si>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</si>
  <si>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</si>
  <si>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</si>
  <si>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</si>
  <si>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</si>
  <si>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</si>
  <si>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</si>
  <si>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</si>
  <si>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</si>
  <si>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</si>
  <si>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</si>
  <si>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</si>
  <si>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</si>
  <si>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</si>
  <si>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</si>
  <si>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</si>
  <si>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</si>
  <si>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</si>
  <si>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</si>
  <si>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</si>
  <si>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</si>
  <si>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</si>
  <si>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</si>
  <si>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</si>
  <si>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</si>
  <si>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</si>
  <si>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</si>
  <si>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</si>
  <si>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</si>
  <si>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</si>
  <si>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</si>
  <si>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</si>
  <si>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</si>
  <si>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</si>
  <si>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</si>
  <si>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</si>
  <si>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</si>
  <si>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</si>
  <si>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</si>
  <si>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</si>
  <si>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</si>
  <si>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</si>
  <si>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</si>
  <si>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</si>
  <si>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</si>
  <si>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</si>
  <si>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</si>
  <si>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</si>
  <si>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</si>
  <si>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</si>
  <si>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</si>
  <si>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</si>
  <si>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</si>
  <si>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</si>
  <si>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</si>
  <si>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</si>
  <si>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</si>
  <si>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</si>
  <si>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</si>
  <si>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</si>
  <si>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</si>
  <si>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</si>
  <si>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</si>
  <si>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</si>
  <si>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</si>
  <si>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</si>
  <si>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</si>
  <si>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</si>
  <si>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</si>
  <si>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</si>
  <si>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</si>
  <si>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</si>
  <si>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</si>
  <si>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</si>
  <si>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</si>
  <si>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</si>
  <si>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</si>
  <si>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</si>
  <si>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</si>
  <si>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</si>
  <si>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</si>
  <si>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</si>
  <si>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</si>
  <si>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</si>
  <si>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</si>
  <si>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</si>
  <si>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</si>
  <si>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</si>
  <si>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</si>
  <si>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</si>
  <si>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</si>
  <si>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</si>
  <si>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</si>
  <si>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</si>
  <si>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</si>
  <si>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</si>
  <si>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</si>
  <si>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</si>
  <si>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</si>
  <si>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</si>
  <si>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</si>
  <si>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</si>
  <si>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</si>
  <si>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</si>
  <si>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</si>
  <si>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</si>
  <si>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</si>
  <si>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</si>
  <si>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</si>
  <si>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</si>
  <si>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</si>
  <si>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</si>
  <si>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</si>
  <si>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</si>
  <si>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</si>
  <si>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</si>
  <si>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</si>
  <si>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</si>
  <si>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</si>
  <si>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</si>
  <si>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</si>
  <si>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</si>
  <si>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</si>
  <si>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</si>
  <si>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</si>
  <si>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</si>
  <si>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</si>
  <si>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</si>
  <si>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</si>
  <si>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</si>
  <si>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</si>
  <si>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</si>
  <si>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</si>
  <si>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</si>
  <si>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</si>
  <si>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</si>
  <si>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</si>
  <si>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</si>
  <si>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</si>
  <si>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</si>
  <si>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</si>
  <si>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</si>
  <si>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</si>
  <si>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</si>
  <si>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</si>
  <si>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</si>
  <si>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</si>
  <si>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</si>
  <si>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</si>
  <si>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</si>
  <si>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</si>
  <si>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</si>
  <si>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</si>
  <si>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</si>
  <si>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</si>
  <si>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</si>
  <si>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</si>
  <si>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</si>
  <si>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</si>
  <si>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</si>
  <si>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</si>
  <si>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</si>
  <si>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</si>
  <si>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</si>
  <si>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</si>
  <si>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</si>
  <si>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</si>
  <si>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</si>
  <si>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</si>
  <si>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</si>
  <si>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</si>
  <si>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</si>
  <si>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</si>
  <si>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</si>
  <si>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</si>
  <si>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</si>
  <si>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</si>
  <si>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</si>
  <si>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</si>
  <si>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</si>
  <si>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</si>
  <si>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</si>
  <si>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</si>
  <si>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</si>
  <si>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</si>
  <si>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</si>
  <si>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</si>
  <si>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</si>
  <si>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</si>
  <si>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</si>
  <si>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</si>
  <si>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</si>
  <si>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</si>
  <si>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</si>
  <si>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</si>
  <si>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</si>
  <si>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</si>
  <si>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</si>
  <si>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</si>
  <si>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</si>
  <si>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</si>
  <si>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</si>
  <si>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</si>
  <si>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</si>
  <si>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</si>
  <si>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</si>
  <si>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</si>
  <si>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</si>
  <si>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</si>
  <si>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</si>
  <si>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</si>
  <si>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</si>
  <si>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</si>
  <si>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</si>
  <si>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</si>
  <si>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</si>
  <si>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</si>
  <si>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</si>
  <si>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</si>
  <si>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</si>
  <si>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</si>
  <si>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</si>
  <si>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</si>
  <si>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</si>
  <si>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</si>
  <si>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</si>
  <si>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</si>
  <si>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</si>
  <si>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</si>
  <si>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</si>
  <si>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</si>
  <si>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</si>
  <si>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</si>
  <si>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</si>
  <si>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</si>
  <si>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</si>
  <si>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</si>
  <si>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</si>
  <si>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</si>
  <si>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</si>
  <si>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</si>
  <si>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</si>
  <si>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</si>
  <si>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</si>
  <si>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</si>
  <si>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</si>
  <si>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</si>
  <si>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</si>
  <si>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</si>
  <si>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</si>
  <si>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</si>
  <si>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</si>
  <si>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</si>
  <si>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</si>
  <si>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</si>
  <si>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</si>
  <si>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</si>
  <si>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</si>
  <si>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</si>
  <si>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</si>
  <si>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</si>
  <si>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</si>
  <si>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</si>
  <si>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</si>
  <si>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</si>
  <si>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</si>
  <si>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</si>
  <si>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</si>
  <si>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</si>
  <si>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</si>
  <si>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</si>
  <si>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</si>
  <si>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</si>
  <si>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</si>
  <si>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</si>
  <si>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</si>
  <si>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</si>
  <si>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</si>
  <si>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</si>
  <si>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</si>
  <si>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</si>
  <si>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</si>
  <si>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</si>
  <si>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</si>
  <si>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</si>
  <si>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</si>
  <si>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</si>
  <si>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</si>
  <si>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</si>
  <si>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</si>
  <si>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</si>
  <si>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</si>
  <si>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</si>
  <si>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</si>
  <si>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</si>
  <si>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</si>
  <si>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</si>
  <si>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</si>
  <si>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</si>
  <si>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</si>
  <si>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</si>
  <si>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</si>
  <si>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</si>
  <si>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</si>
  <si>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</si>
  <si>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</si>
  <si>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</si>
  <si>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</si>
  <si>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</si>
  <si>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</si>
  <si>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</si>
  <si>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</si>
  <si>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</si>
  <si>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</si>
  <si>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</si>
  <si>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</si>
  <si>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</si>
  <si>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</si>
  <si>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</si>
  <si>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</si>
  <si>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</si>
  <si>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</si>
  <si>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</si>
  <si>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</si>
  <si>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</si>
  <si>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</si>
  <si>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</si>
  <si>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</si>
  <si>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</si>
  <si>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</si>
  <si>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</si>
  <si>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</si>
  <si>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</si>
  <si>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</si>
  <si>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</si>
  <si>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</si>
  <si>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</si>
  <si>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</si>
  <si>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</si>
  <si>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</si>
  <si>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</si>
  <si>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</si>
  <si>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</si>
  <si>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</si>
  <si>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</si>
  <si>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</si>
  <si>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</si>
  <si>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</si>
  <si>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</si>
  <si>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</si>
  <si>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</si>
  <si>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</si>
  <si>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</si>
  <si>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</si>
  <si>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</si>
  <si>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</si>
  <si>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</si>
  <si>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</si>
  <si>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</si>
  <si>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</si>
  <si>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</si>
  <si>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</si>
  <si>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</si>
  <si>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</si>
  <si>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</si>
  <si>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</si>
  <si>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</si>
  <si>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</si>
  <si>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</si>
  <si>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</si>
  <si>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</si>
  <si>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</si>
  <si>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</si>
  <si>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</si>
  <si>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</si>
  <si>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</si>
  <si>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</si>
  <si>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</si>
  <si>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</si>
  <si>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</si>
  <si>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</si>
  <si>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</si>
  <si>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</si>
  <si>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</si>
  <si>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</si>
  <si>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</si>
  <si>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</si>
  <si>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</si>
  <si>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</si>
  <si>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</si>
  <si>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</si>
  <si>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</si>
  <si>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</si>
  <si>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</si>
  <si>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</si>
  <si>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</si>
  <si>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</si>
  <si>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</si>
  <si>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</si>
  <si>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</si>
  <si>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</si>
  <si>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</si>
  <si>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</si>
  <si>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</si>
  <si>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</si>
  <si>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</si>
  <si>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</si>
  <si>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</si>
  <si>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</si>
  <si>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</si>
  <si>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</si>
  <si>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</si>
  <si>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</si>
  <si>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</si>
  <si>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</si>
  <si>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</si>
  <si>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</si>
  <si>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</si>
  <si>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</si>
  <si>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</si>
  <si>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</si>
  <si>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</si>
  <si>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</si>
  <si>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</si>
  <si>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</si>
  <si>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</si>
  <si>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</si>
  <si>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</si>
  <si>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</si>
  <si>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</si>
  <si>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</si>
  <si>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</si>
  <si>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</si>
  <si>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</si>
  <si>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</si>
  <si>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</si>
  <si>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</si>
  <si>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</si>
  <si>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</si>
  <si>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</si>
  <si>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</si>
  <si>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</si>
  <si>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</si>
  <si>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</si>
  <si>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</si>
  <si>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</si>
  <si>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</si>
  <si>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</si>
  <si>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</si>
  <si>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</si>
  <si>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</si>
  <si>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</si>
  <si>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</si>
  <si>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</si>
  <si>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</si>
  <si>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</si>
  <si>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</si>
  <si>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</si>
  <si>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</si>
  <si>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</si>
  <si>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</si>
  <si>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</si>
  <si>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</si>
  <si>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</si>
  <si>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</si>
  <si>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</si>
  <si>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</si>
  <si>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</si>
  <si>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</si>
  <si>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</si>
  <si>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</si>
  <si>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</si>
  <si>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</si>
  <si>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</si>
  <si>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</si>
  <si>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</si>
  <si>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</si>
  <si>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</si>
  <si>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</si>
  <si>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</si>
  <si>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</si>
  <si>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</si>
  <si>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</si>
  <si>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</si>
  <si>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</si>
  <si>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</si>
  <si>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</si>
  <si>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</si>
  <si>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</si>
  <si>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</si>
  <si>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</si>
  <si>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</si>
  <si>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</si>
  <si>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</si>
  <si>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</si>
  <si>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</si>
  <si>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</si>
  <si>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</si>
  <si>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</si>
  <si>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</si>
  <si>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</si>
  <si>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</si>
  <si>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</si>
  <si>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</si>
  <si>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</si>
  <si>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</si>
  <si>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</si>
  <si>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</si>
  <si>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</si>
  <si>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</si>
  <si>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</si>
  <si>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</si>
  <si>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</si>
  <si>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</si>
  <si>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</si>
  <si>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</si>
  <si>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</si>
  <si>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</si>
  <si>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</si>
  <si>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</si>
  <si>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</si>
  <si>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</si>
  <si>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</si>
  <si>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</si>
  <si>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</si>
  <si>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</si>
  <si>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</si>
  <si>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</si>
  <si>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</si>
  <si>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</si>
  <si>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</si>
  <si>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</si>
  <si>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</si>
  <si>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</si>
  <si>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</si>
  <si>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</si>
  <si>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</si>
  <si>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</si>
  <si>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</si>
  <si>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</si>
  <si>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</si>
  <si>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</si>
  <si>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</si>
  <si>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</si>
  <si>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</si>
  <si>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</si>
  <si>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</si>
  <si>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</si>
  <si>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</si>
  <si>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</si>
  <si>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</si>
  <si>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</si>
  <si>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</si>
  <si>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</si>
  <si>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</si>
  <si>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</si>
  <si>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</si>
  <si>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</si>
  <si>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</si>
  <si>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</si>
  <si>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</si>
  <si>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</si>
  <si>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</si>
  <si>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</si>
  <si>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</si>
  <si>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</si>
  <si>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</si>
  <si>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</si>
  <si>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</si>
  <si>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</si>
  <si>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</si>
  <si>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</si>
  <si>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</si>
  <si>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</si>
  <si>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</si>
  <si>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</si>
  <si>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</si>
  <si>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</si>
  <si>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</si>
  <si>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</si>
  <si>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</si>
  <si>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</si>
  <si>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</si>
  <si>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</si>
  <si>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</si>
  <si>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</si>
  <si>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</si>
  <si>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</si>
  <si>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</si>
  <si>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</si>
  <si>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</si>
  <si>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</si>
  <si>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</si>
  <si>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</si>
  <si>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</si>
  <si>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</si>
  <si>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</si>
  <si>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</si>
  <si>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</si>
  <si>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</si>
  <si>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</si>
  <si>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</si>
  <si>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</si>
  <si>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</si>
  <si>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</si>
  <si>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</si>
  <si>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</si>
  <si>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</si>
  <si>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</si>
  <si>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</si>
  <si>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</si>
  <si>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</si>
  <si>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</si>
  <si>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</si>
  <si>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</si>
  <si>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</si>
  <si>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</si>
  <si>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</si>
  <si>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</si>
  <si>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</si>
  <si>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</si>
  <si>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</si>
  <si>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</si>
  <si>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</si>
  <si>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</si>
  <si>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</si>
  <si>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</si>
  <si>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</si>
  <si>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</si>
  <si>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</si>
  <si>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</si>
  <si>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</si>
  <si>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</si>
  <si>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</si>
  <si>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</si>
  <si>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</si>
  <si>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</si>
  <si>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</si>
  <si>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</si>
  <si>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</si>
  <si>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</si>
  <si>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</si>
  <si>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</si>
  <si>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</si>
  <si>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</si>
  <si>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</si>
  <si>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</si>
  <si>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</si>
  <si>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</si>
  <si>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</si>
  <si>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</si>
  <si>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</si>
  <si>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</si>
  <si>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</si>
  <si>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</si>
  <si>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</si>
  <si>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</si>
  <si>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</si>
  <si>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</si>
  <si>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</si>
  <si>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</si>
  <si>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</si>
  <si>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</si>
  <si>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</si>
  <si>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</si>
  <si>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</si>
  <si>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</si>
  <si>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</si>
  <si>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</si>
  <si>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</si>
  <si>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</si>
  <si>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</si>
  <si>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</si>
  <si>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</si>
  <si>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</si>
  <si>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</si>
  <si>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</si>
  <si>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</si>
  <si>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</si>
  <si>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</si>
  <si>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</si>
  <si>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</si>
  <si>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</si>
  <si>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</si>
  <si>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</si>
  <si>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</si>
  <si>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</si>
  <si>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</si>
  <si>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</si>
  <si>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</si>
  <si>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</si>
  <si>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</si>
  <si>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</si>
  <si>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</si>
  <si>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</si>
  <si>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</si>
  <si>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</si>
  <si>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</si>
  <si>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</si>
  <si>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</si>
  <si>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</si>
  <si>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</si>
  <si>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</si>
  <si>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</si>
  <si>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</si>
  <si>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</si>
  <si>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</si>
  <si>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</si>
  <si>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</si>
  <si>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</si>
  <si>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</si>
  <si>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</si>
  <si>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</si>
  <si>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</si>
  <si>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</si>
  <si>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</si>
  <si>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</si>
  <si>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</si>
  <si>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</si>
  <si>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</si>
  <si>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</si>
  <si>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</si>
  <si>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</si>
  <si>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</si>
  <si>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</si>
  <si>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</si>
  <si>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</si>
  <si>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</si>
  <si>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</si>
  <si>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</si>
  <si>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</si>
  <si>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</si>
  <si>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</si>
  <si>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</si>
  <si>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</si>
  <si>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</si>
  <si>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</si>
  <si>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</si>
  <si>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</si>
  <si>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</si>
  <si>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</si>
  <si>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</si>
  <si>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</si>
  <si>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</si>
  <si>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</si>
  <si>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</si>
  <si>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</si>
  <si>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</si>
  <si>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</si>
  <si>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</si>
  <si>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</si>
  <si>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</si>
  <si>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</si>
  <si>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</si>
  <si>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</si>
  <si>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</si>
  <si>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</si>
  <si>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</si>
  <si>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</si>
  <si>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</si>
  <si>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</si>
  <si>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</si>
  <si>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</si>
  <si>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</si>
  <si>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</si>
  <si>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</si>
  <si>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</si>
  <si>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</si>
  <si>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</si>
  <si>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</si>
  <si>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</si>
  <si>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</si>
  <si>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</si>
  <si>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</si>
  <si>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</si>
  <si>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</si>
  <si>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</si>
  <si>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</si>
  <si>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</si>
  <si>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</si>
  <si>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</si>
  <si>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</si>
  <si>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</si>
  <si>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</si>
  <si>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</si>
  <si>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</si>
  <si>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</si>
  <si>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</si>
  <si>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</si>
  <si>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</si>
  <si>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</si>
  <si>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</si>
  <si>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</si>
  <si>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</si>
  <si>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</si>
  <si>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</si>
  <si>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</si>
  <si>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</si>
  <si>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</si>
  <si>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</si>
  <si>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</si>
  <si>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</si>
  <si>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</si>
  <si>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</si>
  <si>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</si>
  <si>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</si>
  <si>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</si>
  <si>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</si>
  <si>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</si>
  <si>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</si>
  <si>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</si>
  <si>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</si>
  <si>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</si>
  <si>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</si>
  <si>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</si>
  <si>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</si>
  <si>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</si>
  <si>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</si>
  <si>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</si>
  <si>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</si>
  <si>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</si>
  <si>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</si>
  <si>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</si>
  <si>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</si>
  <si>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</si>
  <si>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</si>
  <si>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</si>
  <si>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</si>
  <si>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</si>
  <si>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</si>
  <si>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</si>
  <si>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</si>
  <si>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</si>
  <si>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</si>
  <si>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</si>
  <si>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</si>
  <si>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</si>
  <si>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</si>
  <si>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</si>
  <si>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</si>
  <si>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</si>
  <si>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</si>
  <si>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</si>
  <si>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</si>
  <si>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</si>
  <si>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</si>
  <si>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</si>
  <si>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</si>
  <si>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</si>
  <si>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</si>
  <si>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</si>
  <si>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</si>
  <si>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</si>
  <si>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</si>
  <si>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</si>
  <si>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</si>
  <si>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</si>
  <si>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</si>
  <si>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</si>
  <si>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</si>
  <si>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</si>
  <si>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</si>
  <si>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</si>
  <si>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</si>
  <si>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</si>
  <si>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</si>
  <si>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</si>
  <si>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</si>
  <si>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</si>
  <si>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</si>
  <si>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</si>
  <si>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</si>
  <si>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</si>
  <si>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</si>
  <si>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</si>
  <si>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</si>
  <si>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</si>
  <si>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</si>
  <si>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</si>
  <si>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</si>
  <si>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</si>
  <si>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</si>
  <si>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</si>
  <si>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</si>
  <si>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</si>
  <si>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</si>
  <si>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</si>
  <si>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</si>
  <si>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</si>
  <si>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</si>
  <si>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</si>
  <si>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</si>
  <si>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</si>
  <si>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</si>
  <si>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</si>
  <si>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</si>
  <si>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</si>
  <si>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</si>
  <si>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</si>
  <si>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</si>
  <si>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</si>
  <si>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</si>
  <si>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</si>
  <si>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</si>
  <si>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</si>
  <si>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</si>
  <si>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</si>
  <si>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</si>
  <si>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</si>
  <si>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</si>
  <si>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</si>
  <si>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</si>
  <si>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</si>
  <si>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</si>
  <si>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</si>
  <si>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</si>
  <si>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</si>
  <si>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</si>
  <si>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</si>
  <si>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</si>
  <si>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</si>
  <si>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</si>
  <si>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</si>
  <si>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</si>
  <si>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</si>
  <si>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</si>
  <si>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</si>
  <si>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</si>
  <si>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</si>
  <si>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</si>
  <si>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</si>
  <si>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</si>
  <si>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</si>
  <si>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</si>
  <si>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</si>
  <si>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</si>
  <si>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</si>
  <si>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</si>
  <si>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</si>
  <si>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</si>
  <si>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</si>
  <si>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</si>
  <si>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</si>
  <si>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</si>
  <si>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</si>
  <si>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</si>
  <si>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</si>
  <si>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</si>
  <si>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</si>
  <si>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</si>
  <si>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</si>
  <si>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</si>
  <si>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</si>
  <si>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</si>
  <si>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</si>
  <si>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</si>
  <si>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</si>
  <si>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</si>
  <si>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</si>
  <si>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</si>
  <si>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</si>
  <si>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</si>
  <si>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</si>
  <si>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</si>
  <si>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</si>
  <si>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</si>
  <si>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</si>
  <si>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</si>
  <si>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</si>
  <si>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</si>
  <si>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</si>
  <si>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</si>
  <si>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</si>
  <si>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</si>
  <si>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</si>
  <si>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</si>
  <si>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</si>
  <si>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</si>
  <si>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</si>
  <si>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</si>
  <si>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</si>
  <si>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</si>
  <si>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</si>
  <si>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</si>
  <si>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</si>
  <si>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</si>
  <si>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</si>
  <si>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</si>
  <si>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</si>
  <si>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</si>
  <si>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</si>
  <si>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</si>
  <si>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</si>
  <si>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</si>
  <si>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</si>
  <si>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</si>
  <si>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</si>
  <si>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</si>
  <si>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</si>
  <si>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</si>
  <si>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</si>
  <si>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</si>
  <si>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</si>
  <si>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</si>
  <si>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</si>
  <si>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</si>
  <si>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</si>
  <si>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</si>
  <si>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</si>
  <si>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</si>
  <si>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</si>
  <si>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</si>
  <si>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</si>
  <si>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</si>
  <si>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</si>
  <si>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</si>
  <si>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</si>
  <si>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</si>
  <si>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</si>
  <si>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</si>
  <si>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</si>
  <si>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</si>
  <si>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</si>
  <si>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</si>
  <si>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</si>
  <si>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</si>
  <si>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</si>
  <si>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</si>
  <si>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</si>
  <si>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</si>
  <si>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</si>
  <si>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</si>
  <si>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</si>
  <si>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</si>
  <si>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</si>
  <si>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</si>
  <si>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</si>
  <si>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</si>
  <si>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</si>
  <si>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</si>
  <si>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</si>
  <si>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</si>
  <si>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</si>
  <si>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</si>
  <si>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</si>
  <si>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</si>
  <si>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</si>
  <si>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</si>
  <si>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</si>
  <si>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</si>
  <si>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</si>
  <si>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</si>
  <si>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</si>
  <si>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</si>
  <si>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</si>
  <si>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</si>
  <si>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</si>
  <si>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</si>
  <si>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</si>
  <si>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</si>
  <si>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</si>
  <si>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</si>
  <si>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</si>
  <si>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</si>
  <si>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</si>
  <si>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</si>
  <si>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</si>
  <si>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</si>
  <si>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</si>
  <si>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</si>
  <si>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</si>
  <si>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</si>
  <si>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</si>
  <si>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</si>
  <si>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</si>
  <si>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</si>
  <si>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</si>
  <si>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</si>
  <si>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</si>
  <si>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</si>
  <si>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</si>
  <si>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</si>
  <si>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</si>
  <si>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</si>
  <si>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</si>
  <si>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</si>
  <si>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</si>
  <si>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</si>
  <si>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</si>
  <si>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</si>
  <si>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</si>
  <si>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</si>
  <si>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</si>
  <si>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</si>
  <si>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</si>
  <si>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</si>
  <si>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</si>
  <si>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</si>
  <si>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</si>
  <si>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</si>
  <si>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</si>
  <si>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</si>
  <si>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</si>
  <si>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</si>
  <si>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</si>
  <si>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</si>
  <si>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</si>
  <si>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</si>
  <si>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</si>
  <si>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</si>
  <si>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</si>
  <si>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</si>
  <si>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</si>
  <si>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</si>
  <si>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</si>
  <si>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</si>
  <si>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</si>
  <si>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</si>
  <si>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</si>
  <si>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</si>
  <si>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</si>
  <si>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</si>
  <si>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</si>
  <si>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</si>
  <si>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</si>
  <si>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</si>
  <si>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</si>
  <si>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</si>
  <si>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</si>
  <si>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</si>
  <si>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</si>
  <si>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</si>
  <si>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</si>
  <si>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</si>
  <si>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</si>
  <si>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</si>
  <si>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</si>
  <si>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</si>
  <si>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</si>
  <si>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</si>
  <si>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</si>
  <si>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</si>
  <si>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</si>
  <si>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</si>
  <si>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</si>
  <si>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</si>
  <si>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</si>
  <si>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</si>
  <si>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</si>
  <si>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</si>
  <si>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</si>
  <si>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</si>
  <si>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</si>
  <si>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</si>
  <si>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</si>
  <si>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</si>
  <si>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</si>
  <si>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</si>
  <si>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</si>
  <si>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</si>
  <si>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</si>
  <si>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</si>
  <si>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</si>
  <si>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</si>
  <si>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</si>
  <si>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</si>
  <si>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</si>
  <si>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</si>
  <si>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</si>
  <si>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</si>
  <si>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</si>
  <si>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</si>
  <si>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</si>
  <si>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</si>
  <si>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</si>
  <si>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</si>
  <si>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</si>
  <si>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</si>
  <si>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</si>
  <si>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</si>
  <si>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</si>
  <si>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</si>
  <si>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</si>
  <si>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</si>
  <si>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</si>
  <si>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</si>
  <si>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</si>
  <si>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</si>
  <si>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</si>
  <si>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</si>
  <si>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</si>
  <si>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</si>
  <si>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</si>
  <si>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</si>
  <si>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</si>
  <si>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</si>
  <si>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</si>
  <si>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</si>
  <si>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</si>
  <si>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</si>
  <si>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</si>
  <si>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</si>
  <si>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</si>
  <si>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</si>
  <si>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</si>
  <si>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</si>
  <si>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</si>
  <si>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</si>
  <si>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</si>
  <si>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</si>
  <si>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</si>
  <si>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</si>
  <si>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</si>
  <si>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</si>
  <si>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</si>
  <si>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</si>
  <si>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</si>
  <si>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</si>
  <si>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</si>
  <si>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</si>
  <si>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</si>
  <si>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</si>
  <si>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</si>
  <si>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</si>
  <si>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</si>
  <si>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</si>
  <si>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</si>
  <si>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</si>
  <si>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</si>
  <si>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</si>
  <si>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</si>
  <si>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</si>
  <si>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</si>
  <si>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</si>
  <si>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</si>
  <si>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</si>
  <si>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</si>
  <si>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</si>
  <si>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</si>
  <si>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</si>
  <si>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</si>
  <si>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</si>
  <si>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</si>
  <si>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</si>
  <si>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</si>
  <si>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</si>
  <si>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</si>
  <si>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</si>
  <si>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</si>
  <si>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</si>
  <si>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</si>
  <si>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</si>
  <si>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</si>
  <si>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</si>
  <si>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</si>
  <si>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</si>
  <si>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</si>
  <si>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</si>
  <si>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</si>
  <si>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</si>
  <si>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</si>
  <si>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</si>
  <si>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</si>
  <si>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</si>
  <si>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</si>
  <si>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</si>
  <si>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</si>
  <si>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</si>
  <si>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</si>
  <si>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</si>
  <si>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</si>
  <si>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</si>
  <si>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</si>
  <si>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</si>
  <si>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</si>
  <si>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</si>
  <si>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</si>
  <si>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</si>
  <si>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</si>
  <si>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</si>
  <si>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</si>
  <si>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</si>
  <si>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</si>
  <si>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</si>
  <si>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</si>
  <si>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</si>
  <si>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</si>
  <si>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</si>
  <si>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</si>
  <si>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</si>
  <si>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</si>
  <si>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</si>
  <si>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</si>
  <si>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</si>
  <si>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</si>
  <si>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</si>
  <si>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</si>
  <si>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</si>
  <si>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</si>
  <si>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</si>
  <si>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</si>
  <si>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</si>
  <si>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</si>
  <si>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</si>
  <si>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</si>
  <si>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</si>
  <si>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</si>
  <si>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</si>
  <si>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</si>
  <si>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</si>
  <si>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</si>
  <si>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</si>
  <si>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</si>
  <si>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</si>
  <si>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</si>
  <si>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</si>
  <si>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</si>
  <si>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</si>
  <si>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</si>
  <si>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</si>
  <si>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</si>
  <si>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</si>
  <si>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</si>
  <si>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</si>
  <si>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</si>
  <si>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</si>
  <si>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</si>
  <si>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</si>
  <si>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</si>
  <si>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</si>
  <si>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</si>
  <si>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</si>
  <si>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</si>
  <si>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</si>
  <si>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</si>
  <si>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</si>
  <si>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</si>
  <si>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</si>
  <si>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</si>
  <si>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</si>
  <si>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</si>
  <si>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</si>
  <si>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</si>
  <si>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</si>
  <si>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</si>
  <si>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</si>
  <si>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</si>
  <si>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</si>
  <si>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</si>
  <si>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</si>
  <si>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</si>
  <si>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</si>
  <si>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</si>
  <si>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</si>
  <si>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</si>
  <si>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</si>
  <si>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</si>
  <si>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</si>
  <si>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</si>
  <si>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</si>
  <si>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</si>
  <si>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</si>
  <si>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</si>
  <si>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</si>
  <si>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</si>
  <si>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</si>
  <si>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</si>
  <si>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</si>
  <si>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</si>
  <si>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</si>
  <si>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</si>
  <si>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</si>
  <si>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</si>
  <si>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</si>
  <si>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</si>
  <si>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</si>
  <si>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</si>
  <si>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</si>
  <si>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</si>
  <si>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</si>
  <si>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</si>
  <si>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</si>
  <si>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</si>
  <si>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</si>
  <si>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</si>
  <si>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</si>
  <si>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</si>
  <si>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</si>
  <si>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</si>
  <si>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</si>
  <si>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</si>
  <si>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</si>
  <si>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</si>
  <si>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</si>
  <si>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</si>
  <si>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</si>
  <si>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</si>
  <si>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</si>
  <si>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</si>
  <si>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</si>
  <si>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</si>
  <si>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</si>
  <si>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</si>
  <si>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</si>
  <si>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</si>
  <si>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</si>
  <si>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</si>
  <si>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</si>
  <si>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</si>
  <si>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</si>
  <si>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</si>
  <si>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</si>
  <si>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</si>
  <si>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</si>
  <si>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</si>
  <si>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</si>
  <si>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</si>
  <si>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</si>
  <si>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</si>
  <si>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</si>
  <si>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</si>
  <si>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</si>
  <si>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</si>
  <si>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</si>
  <si>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</si>
  <si>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</si>
  <si>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</si>
  <si>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</si>
  <si>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</si>
  <si>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</si>
  <si>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</si>
  <si>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</si>
  <si>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</si>
  <si>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</si>
  <si>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</si>
  <si>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</si>
  <si>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</si>
  <si>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</si>
  <si>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</si>
  <si>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</si>
  <si>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</si>
  <si>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</si>
  <si>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</si>
  <si>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</si>
  <si>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</si>
  <si>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</si>
  <si>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</si>
  <si>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</si>
  <si>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</si>
  <si>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</si>
  <si>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</si>
  <si>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</si>
  <si>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</si>
  <si>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</si>
  <si>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</si>
  <si>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</si>
  <si>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</si>
  <si>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</si>
  <si>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</si>
  <si>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</si>
  <si>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</si>
  <si>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</si>
  <si>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</si>
  <si>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</si>
  <si>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</si>
  <si>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</si>
  <si>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</si>
  <si>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</si>
  <si>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</si>
  <si>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</si>
  <si>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</si>
  <si>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</si>
  <si>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</si>
  <si>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</si>
  <si>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</si>
  <si>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</si>
  <si>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</si>
  <si>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</si>
  <si>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</si>
  <si>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</si>
  <si>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</si>
  <si>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</si>
  <si>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</si>
  <si>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</si>
  <si>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</si>
  <si>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</si>
  <si>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</si>
  <si>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</si>
  <si>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</si>
  <si>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</si>
  <si>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</si>
  <si>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</si>
  <si>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</si>
  <si>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</si>
  <si>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</si>
  <si>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</si>
  <si>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</si>
  <si>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</si>
  <si>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</si>
  <si>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</si>
  <si>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</si>
  <si>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</si>
  <si>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</si>
  <si>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</si>
  <si>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</si>
  <si>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</si>
  <si>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</si>
  <si>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</si>
  <si>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</si>
  <si>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</si>
  <si>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</si>
  <si>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</si>
  <si>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</si>
  <si>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</si>
  <si>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</si>
  <si>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</si>
  <si>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</si>
  <si>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</si>
  <si>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</si>
  <si>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</si>
  <si>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</si>
  <si>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</si>
  <si>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</si>
  <si>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</si>
  <si>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</si>
  <si>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</si>
  <si>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</si>
  <si>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</si>
  <si>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</si>
  <si>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</si>
  <si>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</si>
  <si>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</si>
  <si>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</si>
  <si>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</si>
  <si>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</si>
  <si>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</si>
  <si>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</si>
  <si>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</si>
  <si>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</si>
  <si>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</si>
  <si>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</si>
  <si>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</si>
  <si>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</si>
  <si>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</si>
  <si>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</si>
  <si>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</si>
  <si>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</si>
  <si>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</si>
  <si>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</si>
  <si>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</si>
  <si>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</si>
  <si>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</si>
  <si>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</si>
  <si>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</si>
  <si>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</si>
  <si>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</si>
  <si>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</si>
  <si>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</si>
  <si>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</si>
  <si>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</si>
  <si>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</si>
  <si>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</si>
  <si>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</si>
  <si>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</si>
  <si>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</si>
  <si>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</si>
  <si>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</si>
  <si>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</si>
  <si>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</si>
  <si>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</si>
  <si>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</si>
  <si>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</si>
  <si>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</si>
  <si>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</si>
  <si>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</si>
  <si>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</si>
  <si>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</si>
  <si>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</si>
  <si>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</si>
  <si>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</si>
  <si>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</si>
  <si>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</si>
  <si>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</si>
  <si>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</si>
  <si>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</si>
  <si>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</si>
  <si>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</si>
  <si>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</si>
  <si>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</si>
  <si>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</si>
  <si>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</si>
  <si>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</si>
  <si>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</si>
  <si>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</si>
  <si>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</si>
  <si>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</si>
  <si>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</si>
  <si>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</si>
  <si>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</si>
  <si>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</si>
  <si>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</si>
  <si>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</si>
  <si>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</si>
  <si>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</si>
  <si>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</si>
  <si>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</si>
  <si>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</si>
  <si>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</si>
  <si>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</si>
  <si>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</si>
  <si>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</si>
  <si>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</si>
  <si>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</si>
  <si>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</si>
  <si>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</si>
  <si>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</si>
  <si>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</si>
  <si>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</si>
  <si>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</si>
  <si>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</si>
  <si>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</si>
  <si>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</si>
  <si>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</si>
  <si>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</si>
  <si>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</si>
  <si>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</si>
  <si>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</si>
  <si>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</si>
  <si>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</si>
  <si>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</si>
  <si>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</si>
  <si>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</si>
  <si>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</si>
  <si>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</si>
  <si>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</si>
  <si>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</si>
  <si>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</si>
  <si>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</si>
  <si>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</si>
  <si>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</si>
  <si>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</si>
  <si>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</si>
  <si>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</si>
  <si>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</si>
  <si>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</si>
  <si>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</si>
  <si>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</si>
  <si>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</si>
  <si>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</si>
  <si>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</si>
  <si>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</si>
  <si>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</si>
  <si>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</si>
  <si>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</si>
  <si>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</si>
  <si>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</si>
  <si>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</si>
  <si>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</si>
  <si>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</si>
  <si>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</si>
  <si>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</si>
  <si>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</si>
  <si>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</si>
  <si>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</si>
  <si>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</si>
  <si>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</si>
  <si>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</si>
  <si>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</si>
  <si>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</si>
  <si>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</si>
  <si>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</si>
  <si>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</si>
  <si>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</si>
  <si>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</si>
  <si>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</si>
  <si>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</si>
  <si>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</si>
  <si>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</si>
  <si>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</si>
  <si>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</si>
  <si>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</si>
  <si>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</si>
  <si>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</si>
  <si>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</si>
  <si>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</si>
  <si>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</si>
  <si>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</si>
  <si>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</si>
  <si>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</si>
  <si>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</si>
  <si>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</si>
  <si>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</si>
  <si>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</si>
  <si>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</si>
  <si>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</si>
  <si>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</si>
  <si>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</si>
  <si>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</si>
  <si>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</si>
  <si>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</si>
  <si>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</si>
  <si>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</si>
  <si>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</si>
  <si>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</si>
  <si>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</si>
  <si>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</si>
  <si>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</si>
  <si>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</si>
  <si>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</si>
  <si>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</si>
  <si>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</si>
  <si>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</si>
  <si>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</si>
  <si>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</si>
  <si>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</si>
  <si>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</si>
  <si>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</si>
  <si>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</si>
  <si>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</si>
  <si>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</si>
  <si>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</si>
  <si>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</si>
  <si>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</si>
  <si>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</si>
  <si>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</si>
  <si>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</si>
  <si>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</si>
  <si>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</si>
  <si>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</si>
  <si>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</si>
  <si>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</si>
  <si>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</si>
  <si>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</si>
  <si>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</si>
  <si>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</si>
  <si>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</si>
  <si>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</si>
  <si>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</si>
  <si>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</si>
  <si>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</si>
  <si>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</si>
  <si>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</si>
  <si>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</si>
  <si>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</si>
  <si>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</si>
  <si>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</si>
  <si>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</si>
  <si>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</si>
  <si>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</si>
  <si>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</si>
  <si>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</si>
  <si>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</si>
  <si>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</si>
  <si>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</si>
  <si>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</si>
  <si>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</si>
  <si>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</si>
  <si>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</si>
  <si>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</si>
  <si>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</si>
  <si>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</si>
  <si>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</si>
  <si>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</si>
  <si>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</si>
  <si>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</si>
  <si>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</si>
  <si>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</si>
  <si>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</si>
  <si>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</si>
  <si>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</si>
  <si>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</si>
  <si>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</si>
  <si>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</si>
  <si>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</si>
  <si>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</si>
  <si>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</si>
  <si>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</si>
  <si>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</si>
  <si>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</si>
  <si>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</si>
  <si>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</si>
  <si>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</si>
  <si>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</si>
  <si>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</si>
  <si>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</si>
  <si>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</si>
  <si>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</si>
  <si>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</si>
  <si>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</si>
  <si>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</si>
  <si>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</si>
  <si>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</si>
  <si>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</si>
  <si>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</si>
  <si>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</si>
  <si>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</si>
  <si>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</si>
  <si>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</si>
  <si>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</si>
  <si>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</si>
  <si>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</si>
  <si>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</si>
  <si>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</si>
  <si>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</si>
  <si>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</si>
  <si>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</si>
  <si>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</si>
  <si>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</si>
  <si>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</si>
  <si>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</si>
  <si>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</si>
  <si>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</si>
  <si>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</si>
  <si>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</si>
  <si>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</si>
  <si>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</si>
  <si>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</si>
  <si>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</si>
  <si>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</si>
  <si>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</si>
  <si>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</si>
  <si>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</si>
  <si>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</si>
  <si>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</si>
  <si>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</si>
  <si>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</si>
  <si>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</si>
  <si>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</si>
  <si>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</si>
  <si>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</si>
  <si>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</si>
  <si>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</si>
  <si>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</si>
  <si>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</si>
  <si>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</si>
  <si>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</si>
  <si>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</si>
  <si>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</si>
  <si>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</si>
  <si>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</si>
  <si>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</si>
  <si>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</si>
  <si>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</si>
  <si>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</si>
  <si>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</si>
  <si>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</si>
  <si>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</si>
  <si>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</si>
  <si>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</si>
  <si>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</si>
  <si>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</si>
  <si>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</si>
  <si>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</si>
  <si>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</si>
  <si>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</si>
  <si>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</si>
  <si>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</si>
  <si>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</si>
  <si>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</si>
  <si>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</si>
  <si>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</si>
  <si>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</si>
  <si>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</si>
  <si>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</si>
  <si>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</si>
  <si>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</si>
  <si>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</si>
  <si>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</si>
  <si>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</si>
  <si>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</si>
  <si>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</si>
  <si>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</si>
  <si>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</si>
  <si>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</si>
  <si>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</si>
  <si>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</si>
  <si>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</si>
  <si>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</si>
  <si>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</si>
  <si>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</si>
  <si>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</si>
  <si>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</si>
  <si>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</si>
  <si>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</si>
  <si>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</si>
  <si>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</si>
  <si>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</si>
  <si>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</si>
  <si>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</si>
  <si>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</si>
  <si>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</si>
  <si>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</si>
  <si>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</si>
  <si>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</si>
  <si>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</si>
  <si>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</si>
  <si>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</si>
  <si>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</si>
  <si>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</si>
  <si>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</si>
  <si>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</si>
  <si>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</si>
  <si>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</si>
  <si>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</si>
  <si>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</si>
  <si>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</si>
  <si>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</si>
  <si>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</si>
  <si>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</si>
  <si>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</si>
  <si>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</si>
  <si>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</si>
  <si>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</si>
  <si>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</si>
  <si>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</si>
  <si>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</si>
  <si>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</si>
  <si>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</si>
  <si>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</si>
  <si>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</si>
  <si>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</si>
  <si>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</si>
  <si>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</si>
  <si>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</si>
  <si>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</si>
  <si>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</si>
  <si>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</si>
  <si>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</si>
  <si>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</si>
  <si>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</si>
  <si>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</si>
  <si>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</si>
  <si>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</si>
  <si>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</si>
  <si>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</si>
  <si>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</si>
  <si>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</si>
  <si>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</si>
  <si>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</si>
  <si>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</si>
  <si>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</si>
  <si>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</si>
  <si>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</si>
  <si>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</si>
  <si>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</si>
  <si>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</si>
  <si>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</si>
  <si>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</si>
  <si>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</si>
  <si>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</si>
  <si>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</si>
  <si>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</si>
  <si>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</si>
  <si>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</si>
  <si>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</si>
  <si>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</si>
  <si>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</si>
  <si>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</si>
  <si>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</si>
  <si>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</si>
  <si>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</si>
  <si>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</si>
  <si>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</si>
  <si>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</si>
  <si>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</si>
  <si>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</si>
  <si>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</si>
  <si>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</si>
  <si>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</si>
  <si>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</si>
  <si>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</si>
  <si>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</si>
  <si>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</si>
  <si>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</si>
  <si>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</si>
  <si>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</si>
  <si>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</si>
  <si>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</si>
  <si>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</si>
  <si>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</si>
  <si>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</si>
  <si>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</si>
  <si>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</si>
  <si>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</si>
  <si>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</si>
  <si>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</si>
  <si>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</si>
  <si>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</si>
  <si>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</si>
  <si>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</si>
  <si>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</si>
  <si>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</si>
  <si>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</si>
  <si>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</si>
  <si>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</si>
  <si>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</si>
  <si>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</si>
  <si>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</si>
  <si>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</si>
  <si>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</si>
  <si>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</si>
  <si>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</si>
  <si>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</si>
  <si>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</si>
  <si>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</si>
  <si>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</si>
  <si>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</si>
  <si>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</si>
  <si>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</si>
  <si>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</si>
  <si>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</si>
  <si>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</si>
  <si>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</si>
  <si>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</si>
  <si>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</si>
  <si>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</si>
  <si>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</si>
  <si>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</si>
  <si>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</si>
  <si>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</si>
  <si>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</si>
  <si>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</si>
  <si>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</si>
  <si>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</si>
  <si>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</si>
  <si>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</si>
  <si>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</si>
  <si>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</si>
  <si>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</si>
  <si>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</si>
  <si>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</si>
  <si>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</si>
  <si>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</si>
  <si>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</si>
  <si>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</si>
  <si>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</si>
  <si>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</si>
  <si>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</si>
  <si>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</si>
  <si>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</si>
  <si>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</si>
  <si>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</si>
  <si>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</si>
  <si>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</si>
  <si>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</si>
  <si>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</si>
  <si>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</si>
  <si>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</si>
  <si>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</si>
  <si>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</si>
  <si>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</si>
  <si>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</si>
  <si>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</si>
  <si>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</si>
  <si>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</si>
  <si>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</si>
  <si>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</si>
  <si>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</si>
  <si>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</si>
  <si>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</si>
  <si>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</si>
  <si>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</si>
  <si>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</si>
  <si>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</si>
  <si>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</si>
  <si>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</si>
  <si>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</si>
  <si>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</si>
  <si>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</si>
  <si>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</si>
  <si>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</si>
  <si>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</si>
  <si>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</si>
  <si>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</si>
  <si>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</si>
  <si>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</si>
  <si>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</si>
  <si>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</si>
  <si>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</si>
  <si>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</si>
  <si>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</si>
  <si>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</si>
  <si>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</si>
  <si>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</si>
  <si>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</si>
  <si>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</si>
  <si>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</si>
  <si>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</si>
  <si>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</si>
  <si>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</si>
  <si>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</si>
  <si>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</si>
  <si>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</si>
  <si>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</si>
  <si>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</si>
  <si>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</si>
  <si>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</si>
  <si>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</si>
  <si>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</si>
  <si>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</si>
  <si>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</si>
  <si>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</si>
  <si>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</si>
  <si>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</si>
  <si>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</si>
  <si>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</si>
  <si>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</si>
  <si>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</si>
  <si>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</si>
  <si>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</si>
  <si>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</si>
  <si>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</si>
  <si>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</si>
  <si>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</si>
  <si>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</si>
  <si>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</si>
  <si>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</si>
  <si>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</si>
  <si>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</si>
  <si>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</si>
  <si>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</si>
  <si>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</si>
  <si>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</si>
  <si>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</si>
  <si>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</si>
  <si>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</si>
  <si>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</si>
  <si>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</si>
  <si>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</si>
  <si>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</si>
  <si>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</si>
  <si>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</si>
  <si>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</si>
  <si>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</si>
  <si>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</si>
  <si>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</si>
  <si>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</si>
  <si>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</si>
  <si>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</si>
  <si>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</si>
  <si>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</si>
  <si>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</si>
  <si>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</si>
  <si>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</si>
  <si>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</si>
  <si>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</si>
  <si>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</si>
  <si>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</si>
  <si>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</si>
  <si>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</si>
  <si>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</si>
  <si>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</si>
  <si>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</si>
  <si>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</si>
  <si>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</si>
  <si>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</si>
  <si>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</si>
  <si>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</si>
  <si>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</si>
  <si>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</si>
  <si>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</si>
  <si>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</si>
  <si>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</si>
  <si>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</si>
  <si>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</si>
  <si>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</si>
  <si>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</si>
  <si>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</si>
  <si>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</si>
  <si>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</si>
  <si>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</si>
  <si>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</si>
  <si>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</si>
  <si>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</si>
  <si>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</si>
  <si>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</si>
  <si>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</si>
  <si>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</si>
  <si>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</si>
  <si>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</si>
  <si>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</si>
  <si>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</si>
  <si>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</si>
  <si>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</si>
  <si>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</si>
  <si>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</si>
  <si>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</si>
  <si>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</si>
  <si>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</si>
  <si>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</si>
  <si>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</si>
  <si>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</si>
  <si>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</si>
  <si>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</si>
  <si>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</si>
  <si>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</si>
  <si>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</si>
  <si>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</si>
  <si>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</si>
  <si>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</si>
  <si>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</si>
  <si>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</si>
  <si>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</si>
  <si>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</si>
  <si>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</si>
  <si>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</si>
  <si>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</si>
  <si>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</si>
  <si>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</si>
  <si>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</si>
  <si>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</si>
  <si>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</si>
  <si>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</si>
  <si>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</si>
  <si>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</si>
  <si>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</si>
  <si>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</si>
  <si>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</si>
  <si>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</si>
  <si>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</si>
  <si>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</si>
  <si>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</si>
  <si>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</si>
  <si>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</si>
  <si>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</si>
  <si>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</si>
  <si>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</si>
  <si>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</si>
  <si>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</si>
  <si>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</si>
  <si>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</si>
  <si>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</si>
  <si>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</si>
  <si>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</si>
  <si>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</si>
  <si>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</si>
  <si>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</si>
  <si>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</si>
  <si>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</si>
  <si>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</si>
  <si>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</si>
  <si>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</si>
  <si>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</si>
  <si>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</si>
  <si>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</si>
  <si>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</si>
  <si>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</si>
  <si>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</si>
  <si>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</si>
  <si>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</si>
  <si>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</si>
  <si>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</si>
  <si>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</si>
  <si>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</si>
  <si>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</si>
  <si>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</si>
  <si>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</si>
  <si>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</si>
  <si>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</si>
  <si>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</si>
  <si>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</si>
  <si>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</si>
  <si>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</si>
  <si>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</si>
  <si>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</si>
  <si>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</si>
  <si>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</si>
  <si>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</si>
  <si>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</si>
  <si>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</si>
  <si>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</si>
  <si>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</si>
  <si>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</si>
  <si>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</si>
  <si>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</si>
  <si>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</si>
  <si>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</si>
  <si>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</si>
  <si>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</si>
  <si>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</si>
  <si>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</si>
  <si>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</si>
  <si>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</si>
  <si>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</si>
  <si>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</si>
  <si>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</si>
  <si>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</si>
  <si>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</si>
  <si>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</si>
  <si>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</si>
  <si>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</si>
  <si>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</si>
  <si>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</si>
  <si>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</si>
  <si>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</si>
  <si>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</si>
  <si>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</si>
  <si>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</si>
  <si>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</si>
  <si>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</si>
  <si>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</si>
  <si>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</si>
  <si>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</si>
  <si>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</si>
  <si>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</si>
  <si>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</si>
  <si>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</si>
  <si>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</si>
  <si>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</si>
  <si>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</si>
  <si>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</si>
  <si>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</si>
  <si>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</si>
  <si>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</si>
  <si>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</si>
  <si>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</si>
  <si>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</si>
  <si>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</si>
  <si>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</si>
  <si>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</si>
  <si>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</si>
  <si>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</si>
  <si>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</si>
  <si>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</si>
  <si>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</si>
  <si>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</si>
  <si>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</si>
  <si>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</si>
  <si>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</si>
  <si>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</si>
  <si>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</si>
  <si>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</si>
  <si>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</si>
  <si>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</si>
  <si>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</si>
  <si>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</si>
  <si>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</si>
  <si>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</si>
  <si>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</si>
  <si>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</si>
  <si>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</si>
  <si>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</si>
  <si>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</si>
  <si>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</si>
  <si>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</si>
  <si>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</si>
  <si>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</si>
  <si>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</si>
  <si>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</si>
  <si>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</si>
  <si>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</si>
  <si>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</si>
  <si>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</si>
  <si>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</si>
  <si>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</si>
  <si>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</si>
  <si>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</si>
  <si>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</si>
  <si>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</si>
  <si>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</si>
  <si>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</si>
  <si>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</si>
  <si>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</si>
  <si>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</si>
  <si>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</si>
  <si>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</si>
  <si>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</si>
  <si>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</si>
  <si>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</si>
  <si>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</si>
  <si>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</si>
  <si>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</si>
  <si>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</si>
  <si>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</si>
  <si>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</si>
  <si>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</si>
  <si>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</si>
  <si>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</si>
  <si>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</si>
  <si>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</si>
  <si>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</si>
  <si>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</si>
  <si>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</si>
  <si>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</si>
  <si>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</si>
  <si>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</si>
  <si>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</si>
  <si>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</si>
  <si>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</si>
  <si>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</si>
  <si>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</si>
  <si>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</si>
  <si>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</si>
  <si>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</si>
  <si>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</si>
  <si>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</si>
  <si>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</si>
  <si>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</si>
  <si>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</si>
  <si>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</si>
  <si>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</si>
  <si>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</si>
  <si>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</si>
  <si>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</si>
  <si>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</si>
  <si>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</si>
  <si>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</si>
  <si>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</si>
  <si>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</si>
  <si>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</si>
  <si>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</si>
  <si>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</si>
  <si>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</si>
  <si>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</si>
  <si>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</si>
  <si>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</si>
  <si>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</si>
  <si>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</si>
  <si>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</si>
  <si>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</si>
  <si>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</si>
  <si>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</si>
  <si>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</si>
  <si>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</si>
  <si>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</si>
  <si>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</si>
  <si>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</si>
  <si>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</si>
  <si>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</si>
  <si>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</si>
  <si>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</si>
  <si>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</si>
  <si>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</si>
  <si>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</si>
  <si>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</si>
  <si>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</si>
  <si>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</si>
  <si>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</si>
  <si>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</si>
  <si>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</si>
  <si>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</si>
  <si>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</si>
  <si>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</si>
  <si>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</si>
  <si>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</si>
  <si>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</si>
  <si>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</si>
  <si>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</si>
  <si>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</si>
  <si>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</si>
  <si>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</si>
  <si>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</si>
  <si>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</si>
  <si>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</si>
  <si>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</si>
  <si>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</si>
  <si>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</si>
  <si>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</si>
  <si>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</si>
  <si>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</si>
  <si>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</si>
  <si>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</si>
  <si>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</si>
  <si>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</si>
  <si>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</si>
  <si>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</si>
  <si>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</si>
  <si>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</si>
  <si>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</si>
  <si>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</si>
  <si>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</si>
  <si>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</si>
  <si>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</si>
  <si>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</si>
  <si>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</si>
  <si>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</si>
  <si>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</si>
  <si>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</si>
  <si>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</si>
  <si>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</si>
  <si>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</si>
  <si>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</si>
  <si>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</si>
  <si>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</si>
  <si>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</si>
  <si>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</si>
  <si>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</si>
  <si>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</si>
  <si>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</si>
  <si>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</si>
  <si>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</si>
  <si>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</si>
  <si>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</si>
  <si>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</si>
  <si>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</si>
  <si>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</si>
  <si>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</si>
  <si>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</si>
  <si>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</si>
  <si>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</si>
  <si>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</si>
  <si>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</si>
  <si>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</si>
  <si>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</si>
  <si>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</si>
  <si>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</si>
  <si>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</si>
  <si>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</si>
  <si>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</si>
  <si>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</si>
  <si>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</si>
  <si>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</si>
  <si>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</si>
  <si>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</si>
  <si>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</si>
  <si>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</si>
  <si>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</si>
  <si>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</si>
  <si>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</si>
  <si>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</si>
  <si>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</si>
  <si>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</si>
  <si>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</si>
  <si>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</si>
  <si>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</si>
  <si>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</si>
  <si>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</si>
  <si>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</si>
  <si>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</si>
  <si>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</si>
  <si>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</si>
  <si>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</si>
  <si>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</si>
  <si>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</si>
  <si>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</si>
  <si>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</si>
  <si>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</si>
  <si>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</si>
  <si>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</si>
  <si>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</si>
  <si>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</si>
  <si>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</si>
  <si>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</si>
  <si>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</si>
  <si>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</si>
  <si>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</si>
  <si>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</si>
  <si>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</si>
  <si>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</si>
  <si>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</si>
  <si>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</si>
  <si>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</si>
  <si>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</si>
  <si>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</si>
  <si>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</si>
  <si>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</si>
  <si>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</si>
  <si>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</si>
  <si>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</si>
  <si>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</si>
  <si>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</si>
  <si>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</si>
  <si>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</si>
  <si>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</si>
  <si>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</si>
  <si>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</si>
  <si>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</si>
  <si>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</si>
  <si>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</si>
  <si>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</si>
  <si>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</si>
  <si>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</si>
  <si>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</si>
  <si>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</si>
  <si>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</si>
  <si>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</si>
  <si>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</si>
  <si>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</si>
  <si>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</si>
  <si>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</si>
  <si>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</si>
  <si>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</si>
  <si>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</si>
  <si>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</si>
  <si>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</si>
  <si>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</si>
  <si>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</si>
  <si>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</si>
  <si>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</si>
  <si>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</si>
  <si>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</si>
  <si>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</si>
  <si>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</si>
  <si>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</si>
  <si>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</si>
  <si>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</si>
  <si>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</si>
  <si>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</si>
  <si>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</si>
  <si>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</si>
  <si>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</si>
  <si>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</si>
  <si>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</si>
  <si>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</si>
  <si>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</si>
  <si>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</si>
  <si>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</si>
  <si>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</si>
  <si>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</si>
  <si>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</si>
  <si>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</si>
  <si>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</si>
  <si>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</si>
  <si>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</si>
  <si>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</si>
  <si>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</si>
  <si>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</si>
  <si>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</si>
  <si>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</si>
  <si>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</si>
  <si>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</si>
  <si>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</si>
  <si>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</si>
  <si>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</si>
  <si>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</si>
  <si>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</si>
  <si>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</si>
  <si>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</si>
  <si>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</si>
  <si>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</si>
  <si>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</si>
  <si>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</si>
  <si>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</si>
  <si>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</si>
  <si>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</si>
  <si>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</si>
  <si>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</si>
  <si>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</si>
  <si>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</si>
  <si>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</si>
  <si>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</si>
  <si>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</si>
  <si>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</si>
  <si>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</si>
  <si>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</si>
  <si>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</si>
  <si>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</si>
  <si>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</si>
  <si>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</si>
  <si>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</si>
  <si>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</si>
  <si>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</si>
  <si>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</si>
  <si>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</si>
  <si>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</si>
  <si>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</si>
  <si>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</si>
  <si>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</si>
  <si>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</si>
  <si>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</si>
  <si>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</si>
  <si>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</si>
  <si>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</si>
  <si>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</si>
  <si>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</si>
  <si>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</si>
  <si>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</si>
  <si>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</si>
  <si>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</si>
  <si>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</si>
  <si>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</si>
  <si>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</si>
  <si>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</si>
  <si>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</si>
  <si>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</si>
  <si>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</si>
  <si>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</si>
  <si>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</si>
  <si>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</si>
  <si>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</si>
  <si>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</si>
  <si>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</si>
  <si>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</si>
  <si>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</si>
  <si>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</si>
  <si>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</si>
  <si>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</si>
  <si>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</si>
  <si>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</si>
  <si>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</si>
  <si>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</si>
  <si>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</si>
  <si>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</si>
  <si>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</si>
  <si>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</si>
  <si>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</si>
  <si>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</si>
  <si>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</si>
  <si>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</si>
  <si>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</si>
  <si>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</si>
  <si>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</si>
  <si>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</si>
  <si>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</si>
  <si>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</si>
  <si>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</si>
  <si>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</si>
  <si>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</si>
  <si>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</si>
  <si>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</si>
  <si>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</si>
  <si>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</si>
  <si>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</si>
  <si>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</si>
  <si>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</si>
  <si>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</si>
  <si>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</si>
  <si>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</si>
  <si>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</si>
  <si>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</si>
  <si>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</si>
  <si>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</si>
  <si>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</si>
  <si>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</si>
  <si>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</si>
  <si>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</si>
  <si>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</si>
  <si>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</si>
  <si>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</si>
  <si>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</si>
  <si>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</si>
  <si>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</si>
  <si>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</si>
  <si>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</si>
  <si>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</si>
  <si>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</si>
  <si>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</si>
  <si>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</si>
  <si>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</si>
  <si>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</si>
  <si>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</si>
  <si>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</si>
  <si>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</si>
  <si>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</si>
  <si>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</si>
  <si>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</si>
  <si>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</si>
  <si>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</si>
  <si>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</si>
  <si>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</si>
  <si>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</si>
  <si>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</si>
  <si>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</si>
  <si>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</si>
  <si>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</si>
  <si>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</si>
  <si>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</si>
  <si>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</si>
  <si>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</si>
  <si>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</si>
  <si>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</si>
  <si>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</si>
  <si>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</si>
  <si>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</si>
  <si>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</si>
  <si>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</si>
  <si>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</si>
  <si>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</si>
  <si>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</si>
  <si>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</si>
  <si>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</si>
  <si>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</si>
  <si>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</si>
  <si>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</si>
  <si>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</si>
  <si>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</si>
  <si>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</si>
  <si>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</si>
  <si>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</si>
  <si>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</si>
  <si>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</si>
  <si>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</si>
  <si>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</si>
  <si>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</si>
  <si>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</si>
  <si>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</si>
  <si>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</si>
  <si>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</si>
  <si>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</si>
  <si>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</si>
  <si>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</si>
  <si>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</si>
  <si>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</si>
  <si>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</si>
  <si>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</si>
  <si>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</si>
  <si>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</si>
  <si>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</si>
  <si>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</si>
  <si>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</si>
  <si>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</si>
  <si>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</si>
  <si>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</si>
  <si>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</si>
  <si>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</si>
  <si>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</si>
  <si>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</si>
  <si>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</si>
  <si>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</si>
  <si>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</si>
  <si>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</si>
  <si>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</si>
  <si>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</si>
  <si>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</si>
  <si>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</si>
  <si>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</si>
  <si>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</si>
  <si>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</si>
  <si>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</si>
  <si>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</si>
  <si>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</si>
  <si>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</si>
  <si>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</si>
  <si>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</si>
  <si>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</si>
  <si>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</si>
  <si>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</si>
  <si>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</si>
  <si>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</si>
  <si>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</si>
  <si>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</si>
  <si>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</si>
  <si>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</si>
  <si>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</si>
  <si>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</si>
  <si>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</si>
  <si>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</si>
  <si>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</si>
  <si>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</si>
  <si>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</si>
  <si>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</si>
  <si>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</si>
  <si>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</si>
  <si>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</si>
  <si>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</si>
  <si>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</si>
  <si>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</si>
  <si>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</si>
  <si>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</si>
  <si>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</si>
  <si>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</si>
  <si>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</si>
  <si>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</si>
  <si>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</si>
  <si>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</si>
  <si>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</si>
  <si>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</si>
  <si>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</si>
  <si>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</si>
  <si>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</si>
  <si>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</si>
  <si>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</si>
  <si>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</si>
  <si>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</si>
  <si>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</si>
  <si>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</si>
  <si>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</si>
  <si>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</si>
  <si>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</si>
  <si>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</si>
  <si>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</si>
  <si>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</si>
  <si>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</si>
  <si>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</si>
  <si>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</si>
  <si>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</si>
  <si>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</si>
  <si>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</si>
  <si>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</si>
  <si>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</si>
  <si>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</si>
  <si>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</si>
  <si>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</si>
  <si>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</si>
  <si>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</si>
  <si>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</si>
  <si>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</si>
  <si>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</si>
  <si>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</si>
  <si>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</si>
  <si>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</si>
  <si>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</si>
  <si>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</si>
  <si>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</si>
  <si>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</si>
  <si>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</si>
  <si>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</si>
  <si>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</si>
  <si>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</si>
  <si>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</si>
  <si>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</si>
  <si>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</si>
  <si>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</si>
  <si>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</si>
  <si>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</si>
  <si>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</si>
  <si>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</si>
  <si>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</si>
  <si>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</si>
  <si>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</si>
  <si>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</si>
  <si>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</si>
  <si>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</si>
  <si>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</si>
  <si>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</si>
  <si>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</si>
  <si>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</si>
  <si>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</si>
  <si>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</si>
  <si>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</si>
  <si>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</si>
  <si>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</si>
  <si>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</si>
  <si>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</si>
  <si>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</si>
  <si>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</si>
  <si>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</si>
  <si>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</si>
  <si>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</si>
  <si>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</si>
  <si>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</si>
  <si>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</si>
  <si>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</si>
  <si>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</si>
  <si>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</si>
  <si>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</si>
  <si>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</si>
  <si>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</si>
  <si>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</si>
  <si>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</si>
  <si>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</si>
  <si>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</si>
  <si>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</si>
  <si>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</si>
  <si>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</si>
  <si>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</si>
  <si>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</si>
  <si>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</si>
  <si>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</si>
  <si>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</si>
  <si>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</si>
  <si>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</si>
  <si>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</si>
  <si>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</si>
  <si>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</si>
  <si>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</si>
  <si>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</si>
  <si>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</si>
  <si>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</si>
  <si>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</si>
  <si>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</si>
  <si>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</si>
  <si>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</si>
  <si>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</si>
  <si>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</si>
  <si>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</si>
  <si>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</si>
  <si>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</si>
  <si>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</si>
  <si>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</si>
  <si>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</si>
  <si>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</si>
  <si>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</si>
  <si>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</si>
  <si>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</si>
  <si>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</si>
  <si>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</si>
  <si>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</si>
  <si>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</si>
  <si>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</si>
  <si>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</si>
  <si>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</si>
  <si>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</si>
  <si>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</si>
  <si>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</si>
  <si>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</si>
  <si>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</si>
  <si>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</si>
  <si>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</si>
  <si>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</si>
  <si>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</si>
  <si>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</si>
  <si>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</si>
  <si>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</si>
  <si>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</si>
  <si>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</si>
  <si>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</si>
  <si>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</si>
  <si>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</si>
  <si>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</si>
  <si>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</si>
  <si>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</si>
  <si>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</si>
  <si>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</si>
  <si>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</si>
  <si>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</si>
  <si>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</si>
  <si>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</si>
  <si>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</si>
  <si>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</si>
  <si>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</si>
  <si>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</si>
  <si>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</si>
  <si>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</si>
  <si>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</si>
  <si>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</si>
  <si>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</si>
  <si>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</si>
  <si>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</si>
  <si>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</si>
  <si>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</si>
  <si>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</si>
  <si>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</si>
  <si>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</si>
  <si>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</si>
  <si>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</si>
  <si>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</si>
  <si>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</si>
  <si>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</si>
  <si>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</si>
  <si>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</si>
  <si>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</si>
  <si>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</si>
  <si>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</si>
  <si>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</si>
  <si>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</si>
  <si>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</si>
  <si>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</si>
  <si>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</si>
  <si>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</si>
  <si>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</si>
  <si>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</si>
  <si>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</si>
  <si>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</si>
  <si>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</si>
  <si>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</si>
  <si>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</si>
  <si>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</si>
  <si>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</si>
  <si>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</si>
  <si>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</si>
  <si>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</si>
  <si>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</si>
  <si>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</si>
  <si>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</si>
  <si>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</si>
  <si>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</si>
  <si>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</si>
  <si>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</si>
  <si>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</si>
  <si>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</si>
  <si>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</si>
  <si>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</si>
  <si>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</si>
  <si>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</si>
  <si>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</si>
  <si>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</si>
  <si>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</si>
  <si>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</si>
  <si>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</si>
  <si>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</si>
  <si>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</si>
  <si>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</si>
  <si>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</si>
  <si>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</si>
  <si>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</si>
  <si>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</si>
  <si>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</si>
  <si>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</si>
  <si>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</si>
  <si>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</si>
  <si>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</si>
  <si>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</si>
  <si>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</si>
  <si>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</si>
  <si>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</si>
  <si>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</si>
  <si>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</si>
  <si>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</si>
  <si>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</si>
  <si>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</si>
  <si>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</si>
  <si>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</si>
  <si>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</si>
  <si>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</si>
  <si>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</si>
  <si>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</si>
  <si>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</si>
  <si>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</si>
  <si>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</si>
  <si>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</si>
  <si>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</si>
  <si>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</si>
  <si>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</si>
  <si>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</si>
  <si>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</si>
  <si>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</si>
  <si>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</si>
  <si>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</si>
  <si>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</si>
  <si>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</si>
  <si>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</si>
  <si>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</si>
  <si>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</si>
  <si>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</si>
  <si>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</si>
  <si>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</si>
  <si>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</si>
  <si>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</si>
  <si>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</si>
  <si>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</si>
  <si>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</si>
  <si>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</si>
  <si>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</si>
  <si>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</si>
  <si>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</si>
  <si>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</si>
  <si>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</si>
  <si>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</si>
  <si>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</si>
  <si>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</si>
  <si>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</si>
  <si>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</si>
  <si>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</si>
  <si>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</si>
  <si>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</si>
  <si>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</si>
  <si>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</si>
  <si>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</si>
  <si>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</si>
  <si>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</si>
  <si>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</si>
  <si>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</si>
  <si>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</si>
  <si>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</si>
  <si>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</si>
  <si>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</si>
  <si>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</si>
  <si>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</si>
  <si>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</si>
  <si>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</si>
  <si>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</si>
  <si>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</si>
  <si>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</si>
  <si>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</si>
  <si>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</si>
  <si>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</si>
  <si>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</si>
  <si>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</si>
  <si>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</si>
  <si>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</si>
  <si>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</si>
  <si>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</si>
  <si>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</si>
  <si>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</si>
  <si>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</si>
  <si>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</si>
  <si>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</si>
  <si>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</si>
  <si>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</si>
  <si>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</si>
  <si>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</si>
  <si>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</si>
  <si>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</si>
  <si>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</si>
  <si>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</si>
  <si>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</si>
  <si>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</si>
  <si>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</si>
  <si>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</si>
  <si>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</si>
  <si>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</si>
  <si>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</si>
  <si>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</si>
  <si>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</si>
  <si>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</si>
  <si>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</si>
  <si>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</si>
  <si>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</si>
  <si>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</si>
  <si>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</si>
  <si>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</si>
  <si>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</si>
  <si>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</si>
  <si>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</si>
  <si>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</si>
  <si>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</si>
  <si>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</si>
  <si>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</si>
  <si>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</si>
  <si>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</si>
  <si>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</si>
  <si>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</si>
  <si>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</si>
  <si>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</si>
  <si>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</si>
  <si>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</si>
  <si>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</si>
  <si>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</si>
  <si>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</si>
  <si>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</si>
  <si>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</si>
  <si>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</si>
  <si>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</si>
  <si>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</si>
  <si>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</si>
  <si>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</si>
  <si>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</si>
  <si>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</si>
  <si>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</si>
  <si>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</si>
  <si>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</si>
  <si>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</si>
  <si>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</si>
  <si>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</si>
  <si>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</si>
  <si>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</si>
  <si>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</si>
  <si>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</si>
  <si>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</si>
  <si>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</si>
  <si>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</si>
  <si>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</si>
  <si>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</si>
  <si>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</si>
  <si>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</si>
  <si>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</si>
  <si>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</si>
  <si>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</si>
  <si>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</si>
  <si>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</si>
  <si>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</si>
  <si>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</si>
  <si>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</si>
  <si>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</si>
  <si>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</si>
  <si>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</si>
  <si>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</si>
  <si>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</si>
  <si>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</si>
  <si>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</si>
  <si>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</si>
  <si>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</si>
  <si>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</si>
  <si>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</si>
  <si>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</si>
  <si>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</si>
  <si>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</si>
  <si>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</si>
  <si>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</si>
  <si>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</si>
  <si>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</si>
  <si>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</si>
  <si>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</si>
  <si>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</si>
  <si>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</si>
  <si>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</si>
  <si>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</si>
  <si>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</si>
  <si>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</si>
  <si>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</si>
  <si>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</si>
  <si>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</si>
  <si>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</si>
  <si>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</si>
  <si>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</si>
  <si>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</si>
  <si>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</si>
  <si>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</si>
  <si>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</si>
  <si>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</si>
  <si>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</si>
  <si>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</si>
  <si>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</si>
  <si>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</si>
  <si>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</si>
  <si>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</si>
  <si>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</si>
  <si>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</si>
  <si>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</si>
  <si>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</si>
  <si>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</si>
  <si>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</si>
  <si>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</si>
  <si>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</si>
  <si>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</si>
  <si>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</si>
  <si>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</si>
  <si>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</si>
  <si>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</si>
  <si>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</si>
  <si>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</si>
  <si>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</si>
  <si>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</si>
  <si>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</si>
  <si>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</si>
  <si>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</si>
  <si>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</si>
  <si>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</si>
  <si>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</si>
  <si>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</si>
  <si>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</si>
  <si>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</si>
  <si>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</si>
  <si>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</si>
  <si>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</si>
  <si>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</si>
  <si>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</si>
  <si>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</si>
  <si>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</si>
  <si>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</si>
  <si>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</si>
  <si>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</si>
  <si>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</si>
  <si>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</si>
  <si>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</si>
  <si>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</si>
  <si>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</si>
  <si>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</si>
  <si>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</si>
  <si>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</si>
  <si>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</si>
  <si>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</si>
  <si>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</si>
  <si>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</si>
  <si>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</si>
  <si>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</si>
  <si>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</si>
  <si>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</si>
  <si>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</si>
  <si>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</si>
  <si>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</si>
  <si>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</si>
  <si>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</si>
  <si>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</si>
  <si>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</si>
  <si>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</si>
  <si>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</si>
  <si>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</si>
  <si>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</si>
  <si>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</si>
  <si>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</si>
  <si>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</si>
  <si>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</si>
  <si>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</si>
  <si>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</si>
  <si>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</si>
  <si>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</si>
  <si>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</si>
  <si>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</si>
  <si>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</si>
  <si>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</si>
  <si>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</si>
  <si>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</si>
  <si>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</si>
  <si>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</si>
  <si>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</si>
  <si>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</si>
  <si>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</si>
  <si>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</si>
  <si>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</si>
  <si>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</si>
  <si>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</si>
  <si>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</si>
  <si>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</si>
  <si>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</si>
  <si>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</si>
  <si>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</si>
  <si>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</si>
  <si>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</si>
  <si>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</si>
  <si>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</si>
  <si>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</si>
  <si>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</si>
  <si>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</si>
  <si>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</si>
  <si>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</si>
  <si>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</si>
  <si>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</si>
  <si>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</si>
  <si>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</si>
  <si>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</si>
  <si>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</si>
  <si>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</si>
  <si>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</si>
  <si>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</si>
  <si>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</si>
  <si>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</si>
  <si>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</si>
  <si>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</si>
  <si>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</si>
  <si>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</si>
  <si>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</si>
  <si>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</si>
  <si>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</si>
  <si>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</si>
  <si>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</si>
  <si>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</si>
  <si>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</si>
  <si>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</si>
  <si>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</si>
  <si>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</si>
  <si>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</si>
  <si>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</si>
  <si>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</si>
  <si>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</si>
  <si>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</si>
  <si>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</si>
  <si>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</si>
  <si>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</si>
  <si>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</si>
  <si>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</si>
  <si>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</si>
  <si>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</si>
  <si>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</si>
  <si>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</si>
  <si>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</si>
  <si>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</si>
  <si>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</si>
  <si>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</si>
  <si>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</si>
  <si>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</si>
  <si>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</si>
  <si>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</si>
  <si>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</si>
  <si>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</si>
  <si>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</si>
  <si>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</si>
  <si>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</si>
  <si>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</si>
  <si>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</si>
  <si>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</si>
  <si>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</si>
  <si>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</si>
  <si>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</si>
  <si>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</si>
  <si>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</si>
  <si>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</si>
  <si>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</si>
  <si>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</si>
  <si>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</si>
  <si>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</si>
  <si>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</si>
  <si>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</si>
  <si>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</si>
  <si>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</si>
  <si>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</si>
  <si>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</si>
  <si>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</si>
  <si>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</si>
  <si>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</si>
  <si>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</si>
  <si>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</si>
  <si>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</si>
  <si>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</si>
  <si>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</si>
  <si>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</si>
  <si>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</si>
  <si>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</si>
  <si>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</si>
  <si>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</si>
  <si>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</si>
  <si>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</si>
  <si>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</si>
  <si>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</si>
  <si>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</si>
  <si>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</si>
  <si>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</si>
  <si>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</si>
  <si>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</si>
  <si>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</si>
  <si>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</si>
  <si>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</si>
  <si>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</si>
  <si>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</si>
  <si>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</si>
  <si>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</si>
  <si>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</si>
  <si>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</si>
  <si>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</si>
  <si>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</si>
  <si>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</si>
  <si>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</si>
  <si>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</si>
  <si>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</si>
  <si>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</si>
  <si>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</si>
  <si>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</si>
  <si>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</si>
  <si>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</si>
  <si>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</si>
  <si>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</si>
  <si>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</si>
  <si>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</si>
  <si>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</si>
  <si>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</si>
  <si>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</si>
  <si>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</si>
  <si>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</si>
  <si>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</si>
  <si>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</si>
  <si>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</si>
  <si>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</si>
  <si>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</si>
  <si>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</si>
  <si>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</si>
  <si>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</si>
  <si>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</si>
  <si>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</si>
  <si>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</si>
  <si>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</si>
  <si>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</si>
  <si>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</si>
  <si>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</si>
  <si>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</si>
  <si>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</si>
  <si>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</si>
  <si>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</si>
  <si>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</si>
  <si>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</si>
  <si>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</si>
  <si>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</si>
  <si>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</si>
  <si>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</si>
  <si>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</si>
  <si>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</si>
  <si>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</si>
  <si>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</si>
  <si>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</si>
  <si>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</si>
  <si>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</si>
  <si>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</si>
  <si>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</si>
  <si>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</si>
  <si>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</si>
  <si>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</si>
  <si>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</si>
  <si>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</si>
  <si>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</si>
  <si>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</si>
  <si>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</si>
  <si>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</si>
  <si>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</si>
  <si>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</si>
  <si>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</si>
  <si>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</si>
  <si>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</si>
  <si>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</si>
  <si>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</si>
  <si>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</si>
  <si>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</si>
  <si>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</si>
  <si>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</si>
  <si>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</si>
  <si>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</si>
  <si>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</si>
  <si>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</si>
  <si>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</si>
  <si>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</si>
  <si>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</si>
  <si>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</si>
  <si>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</si>
  <si>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</si>
  <si>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</si>
  <si>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</si>
  <si>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</si>
  <si>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</si>
  <si>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</si>
  <si>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</si>
  <si>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</si>
  <si>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</si>
  <si>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</si>
  <si>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</si>
  <si>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</si>
  <si>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</si>
  <si>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</si>
  <si>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</si>
  <si>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</si>
  <si>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</si>
  <si>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</si>
  <si>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</si>
  <si>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</si>
  <si>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</si>
  <si>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</si>
  <si>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</si>
  <si>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</si>
  <si>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</si>
  <si>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</si>
  <si>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</si>
  <si>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</si>
  <si>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</si>
  <si>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</si>
  <si>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</si>
  <si>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</si>
  <si>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</si>
  <si>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</si>
  <si>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</si>
  <si>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</si>
  <si>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</si>
  <si>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</si>
  <si>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</si>
  <si>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</si>
  <si>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</si>
  <si>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</si>
  <si>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</si>
  <si>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</si>
  <si>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</si>
  <si>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</si>
  <si>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</si>
  <si>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</si>
  <si>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</si>
  <si>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</si>
  <si>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</si>
  <si>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</si>
  <si>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</si>
  <si>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</si>
  <si>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</si>
  <si>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</si>
  <si>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</si>
  <si>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</si>
  <si>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</si>
  <si>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</si>
  <si>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</si>
  <si>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</si>
  <si>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</si>
  <si>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</si>
  <si>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</si>
  <si>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</si>
  <si>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</si>
  <si>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</si>
  <si>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</si>
  <si>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</si>
  <si>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</si>
  <si>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</si>
  <si>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</si>
  <si>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</si>
  <si>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</si>
  <si>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</si>
  <si>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</si>
  <si>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</si>
  <si>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</si>
  <si>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</si>
  <si>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</si>
  <si>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</si>
  <si>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</si>
  <si>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</si>
  <si>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</si>
  <si>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</si>
  <si>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</si>
  <si>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</si>
  <si>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</si>
  <si>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</si>
  <si>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</si>
  <si>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</si>
  <si>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</si>
  <si>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</si>
  <si>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</si>
  <si>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</si>
  <si>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</si>
  <si>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</si>
  <si>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</si>
  <si>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</si>
  <si>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</si>
  <si>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</si>
  <si>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</si>
  <si>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</si>
  <si>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</si>
  <si>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</si>
  <si>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</si>
  <si>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</si>
  <si>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</si>
  <si>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</si>
  <si>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</si>
  <si>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</si>
  <si>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</si>
  <si>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</si>
  <si>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</si>
  <si>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</si>
  <si>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</si>
  <si>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</si>
  <si>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</si>
  <si>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</si>
  <si>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</si>
  <si>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</si>
  <si>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</si>
  <si>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</si>
  <si>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</si>
  <si>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</si>
  <si>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</si>
  <si>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</si>
  <si>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</si>
  <si>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</si>
  <si>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</si>
  <si>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</si>
  <si>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</si>
  <si>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</si>
  <si>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</si>
  <si>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</si>
  <si>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</si>
  <si>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</si>
  <si>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</si>
  <si>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</si>
  <si>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</si>
  <si>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</si>
  <si>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</si>
  <si>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</si>
  <si>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</si>
  <si>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</si>
  <si>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</si>
  <si>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</si>
  <si>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</si>
  <si>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</si>
  <si>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</si>
  <si>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</si>
  <si>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</si>
  <si>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</si>
  <si>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</si>
  <si>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</si>
  <si>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</si>
  <si>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</si>
  <si>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</si>
  <si>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</si>
  <si>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</si>
  <si>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</si>
  <si>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</si>
  <si>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</si>
  <si>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</si>
  <si>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</si>
  <si>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</si>
  <si>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</si>
  <si>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</si>
  <si>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</si>
  <si>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</si>
  <si>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</si>
  <si>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</si>
  <si>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</si>
  <si>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</si>
  <si>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</si>
  <si>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</si>
  <si>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</si>
  <si>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</si>
  <si>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</si>
  <si>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</si>
  <si>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</si>
  <si>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</si>
  <si>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</si>
  <si>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</si>
  <si>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</si>
  <si>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</si>
  <si>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</si>
  <si>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</si>
  <si>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</si>
  <si>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</si>
  <si>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</si>
  <si>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</si>
  <si>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</si>
  <si>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</si>
  <si>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</si>
  <si>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</si>
  <si>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</si>
  <si>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</si>
  <si>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</si>
  <si>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</si>
  <si>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</si>
  <si>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</si>
  <si>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</si>
  <si>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</si>
  <si>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</si>
  <si>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</si>
  <si>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</si>
  <si>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</si>
  <si>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</si>
  <si>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</si>
  <si>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</si>
  <si>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</si>
  <si>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</si>
  <si>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</si>
  <si>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</si>
  <si>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</si>
  <si>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</si>
  <si>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</si>
  <si>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</si>
  <si>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</si>
  <si>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</si>
  <si>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</si>
  <si>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</si>
  <si>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</si>
  <si>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</si>
  <si>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</si>
  <si>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</si>
  <si>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</si>
  <si>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</si>
  <si>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</si>
  <si>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</si>
  <si>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</si>
  <si>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</si>
  <si>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</si>
  <si>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</si>
  <si>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</si>
  <si>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</si>
  <si>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</si>
  <si>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</si>
  <si>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</si>
  <si>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</si>
  <si>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</si>
  <si>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</si>
  <si>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</si>
  <si>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</si>
  <si>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</si>
  <si>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</si>
  <si>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</si>
  <si>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</si>
  <si>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</si>
  <si>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</si>
  <si>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</si>
  <si>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</si>
  <si>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</si>
  <si>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</si>
  <si>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</si>
  <si>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</si>
  <si>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</si>
  <si>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</si>
  <si>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</si>
  <si>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</si>
  <si>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</si>
  <si>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</si>
  <si>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</si>
  <si>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</si>
  <si>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</si>
  <si>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</si>
  <si>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</si>
  <si>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</si>
  <si>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</si>
  <si>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</si>
  <si>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</si>
  <si>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</si>
  <si>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</si>
  <si>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</si>
  <si>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</si>
  <si>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</si>
  <si>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</si>
  <si>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</si>
  <si>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</si>
  <si>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</si>
  <si>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</si>
  <si>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</si>
  <si>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</si>
  <si>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</si>
  <si>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</si>
  <si>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</si>
  <si>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</si>
  <si>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</si>
  <si>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</si>
  <si>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</si>
  <si>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</si>
  <si>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</si>
  <si>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</si>
  <si>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</si>
  <si>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</si>
  <si>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</si>
  <si>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</si>
  <si>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</si>
  <si>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</si>
  <si>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</si>
  <si>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</si>
  <si>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</si>
  <si>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</si>
  <si>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</si>
  <si>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</si>
  <si>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</si>
  <si>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</si>
  <si>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</si>
  <si>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</si>
  <si>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</si>
  <si>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</si>
  <si>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</si>
  <si>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</si>
  <si>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</si>
  <si>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</si>
  <si>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</si>
  <si>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</si>
  <si>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</si>
  <si>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</si>
  <si>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</si>
  <si>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</si>
  <si>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</si>
  <si>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</si>
  <si>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</si>
  <si>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</si>
  <si>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</si>
  <si>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</si>
  <si>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</si>
  <si>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</si>
  <si>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</si>
  <si>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</si>
  <si>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</si>
  <si>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</si>
  <si>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</si>
  <si>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</si>
  <si>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</si>
  <si>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</si>
  <si>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</si>
  <si>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</si>
  <si>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</si>
  <si>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</si>
  <si>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</si>
  <si>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</si>
  <si>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</si>
  <si>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</si>
  <si>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</si>
  <si>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</si>
  <si>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</si>
  <si>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</si>
  <si>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</si>
  <si>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</si>
  <si>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</si>
  <si>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</si>
  <si>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</si>
  <si>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</si>
  <si>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</si>
  <si>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</si>
  <si>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</si>
  <si>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</si>
  <si>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</si>
  <si>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</si>
  <si>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</si>
  <si>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</si>
  <si>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</si>
  <si>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</si>
  <si>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</si>
  <si>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</si>
  <si>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</si>
  <si>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</si>
  <si>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</si>
  <si>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</si>
  <si>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</si>
  <si>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</si>
  <si>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</si>
  <si>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</si>
  <si>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</si>
  <si>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</si>
  <si>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</si>
  <si>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</si>
  <si>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</si>
  <si>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</si>
  <si>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</si>
  <si>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</si>
  <si>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</si>
  <si>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</si>
  <si>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</si>
  <si>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</si>
  <si>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</si>
  <si>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</si>
  <si>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</si>
  <si>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</si>
  <si>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</si>
  <si>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</si>
  <si>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</si>
  <si>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</si>
  <si>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</si>
  <si>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</si>
  <si>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</si>
  <si>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</si>
  <si>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</si>
  <si>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</si>
  <si>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</si>
  <si>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</si>
  <si>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</si>
  <si>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</si>
  <si>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</si>
  <si>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</si>
  <si>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</si>
  <si>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</si>
  <si>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</si>
  <si>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</si>
  <si>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</si>
  <si>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</si>
  <si>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</si>
  <si>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</si>
  <si>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</si>
  <si>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</si>
  <si>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</si>
  <si>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</si>
  <si>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</si>
  <si>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</si>
  <si>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</si>
  <si>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</si>
  <si>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</si>
  <si>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</si>
  <si>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</si>
  <si>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</si>
  <si>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</si>
  <si>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</si>
  <si>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</si>
  <si>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</si>
  <si>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</si>
  <si>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</si>
  <si>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</si>
  <si>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</si>
  <si>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</si>
  <si>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</si>
  <si>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</si>
  <si>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</si>
  <si>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</si>
  <si>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</si>
  <si>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</si>
  <si>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</si>
  <si>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</si>
  <si>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</si>
  <si>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</si>
  <si>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</si>
  <si>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</si>
  <si>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</si>
  <si>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</si>
  <si>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</si>
  <si>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</si>
  <si>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</si>
  <si>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</si>
  <si>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</si>
  <si>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</si>
  <si>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</si>
  <si>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</si>
  <si>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</si>
  <si>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</si>
  <si>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</si>
  <si>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</si>
  <si>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</si>
  <si>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</si>
  <si>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</si>
  <si>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</si>
  <si>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</si>
  <si>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</si>
  <si>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</si>
  <si>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</si>
  <si>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</si>
  <si>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</si>
  <si>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</si>
  <si>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</si>
  <si>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</si>
  <si>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</si>
  <si>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</si>
  <si>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</si>
  <si>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</si>
  <si>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</si>
  <si>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</si>
  <si>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</si>
  <si>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</si>
  <si>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</si>
  <si>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</si>
  <si>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</si>
  <si>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</si>
  <si>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</si>
  <si>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</si>
  <si>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</si>
  <si>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</si>
  <si>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</si>
  <si>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</si>
  <si>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</si>
  <si>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</si>
  <si>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</si>
  <si>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</si>
  <si>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</si>
  <si>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</si>
  <si>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</si>
  <si>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</si>
  <si>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</si>
  <si>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</si>
  <si>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</si>
  <si>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</si>
  <si>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</si>
  <si>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</si>
  <si>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</si>
  <si>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</si>
  <si>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</si>
  <si>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</si>
  <si>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</si>
  <si>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</si>
  <si>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</si>
  <si>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</si>
  <si>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</si>
  <si>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</si>
  <si>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</si>
  <si>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</si>
  <si>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</si>
  <si>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</si>
  <si>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</si>
  <si>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</si>
  <si>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</si>
  <si>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</si>
  <si>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</si>
  <si>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</si>
  <si>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</si>
  <si>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</si>
  <si>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</si>
  <si>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</si>
  <si>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</si>
  <si>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</si>
  <si>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</si>
  <si>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</si>
  <si>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</si>
  <si>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</si>
  <si>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</si>
  <si>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</si>
  <si>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</si>
  <si>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</si>
  <si>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</si>
  <si>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</si>
  <si>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</si>
  <si>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</si>
  <si>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</si>
  <si>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</si>
  <si>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</si>
  <si>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</si>
  <si>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</si>
  <si>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</si>
  <si>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</si>
  <si>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</si>
  <si>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</si>
  <si>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</si>
  <si>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</si>
  <si>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</si>
  <si>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</si>
  <si>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</si>
  <si>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</si>
  <si>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</si>
  <si>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</si>
  <si>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</si>
  <si>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</si>
  <si>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</si>
  <si>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</si>
  <si>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</si>
  <si>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</si>
  <si>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</si>
  <si>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</si>
  <si>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</si>
  <si>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</si>
  <si>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</si>
  <si>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</si>
  <si>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</si>
  <si>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</si>
  <si>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</si>
  <si>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</si>
  <si>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</si>
  <si>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</si>
  <si>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</si>
  <si>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</si>
  <si>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</si>
  <si>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</si>
  <si>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</si>
  <si>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</si>
  <si>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</si>
  <si>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</si>
  <si>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</si>
  <si>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</si>
  <si>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</si>
  <si>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</si>
  <si>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</si>
  <si>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</si>
  <si>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</si>
  <si>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</si>
  <si>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</si>
  <si>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</si>
  <si>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</si>
  <si>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</si>
  <si>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</si>
  <si>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</si>
  <si>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</si>
  <si>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</si>
  <si>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</si>
  <si>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</si>
  <si>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</si>
  <si>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</si>
  <si>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</si>
  <si>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</si>
  <si>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</si>
  <si>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</si>
  <si>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</si>
  <si>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</si>
  <si>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</si>
  <si>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</si>
  <si>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</si>
  <si>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</si>
  <si>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</si>
  <si>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</si>
  <si>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</si>
  <si>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</si>
  <si>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</si>
  <si>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</si>
  <si>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</si>
  <si>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</si>
  <si>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</si>
  <si>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</si>
  <si>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</si>
  <si>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</si>
  <si>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</si>
  <si>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</si>
  <si>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</si>
  <si>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</si>
  <si>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</si>
  <si>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</si>
  <si>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</si>
  <si>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</si>
  <si>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</si>
  <si>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</si>
  <si>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</si>
  <si>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</si>
  <si>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</si>
  <si>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</si>
  <si>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</si>
  <si>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</si>
  <si>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</si>
  <si>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</si>
  <si>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</si>
  <si>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</si>
  <si>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</si>
  <si>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</si>
  <si>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</si>
  <si>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</si>
  <si>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</si>
  <si>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</si>
  <si>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</si>
  <si>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</si>
  <si>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</si>
  <si>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</si>
  <si>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</si>
  <si>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</si>
  <si>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</si>
  <si>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</si>
  <si>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</si>
  <si>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</si>
  <si>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</si>
  <si>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</si>
  <si>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</si>
  <si>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</si>
  <si>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</si>
  <si>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</si>
  <si>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</si>
  <si>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</si>
  <si>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</si>
  <si>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</si>
  <si>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</si>
  <si>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</si>
  <si>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</si>
  <si>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</si>
  <si>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</si>
  <si>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</si>
  <si>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</si>
  <si>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</si>
  <si>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</si>
  <si>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</si>
  <si>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</si>
  <si>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</si>
  <si>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</si>
  <si>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</si>
  <si>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</si>
  <si>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</si>
  <si>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</si>
  <si>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</si>
  <si>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</si>
  <si>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</si>
  <si>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</si>
  <si>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</si>
  <si>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</si>
  <si>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</si>
  <si>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</si>
  <si>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</si>
  <si>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</si>
  <si>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</si>
  <si>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</si>
  <si>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</si>
  <si>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</si>
  <si>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</si>
  <si>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</si>
  <si>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</si>
  <si>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</si>
  <si>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</si>
  <si>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</si>
  <si>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</si>
  <si>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</si>
  <si>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</si>
  <si>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</si>
  <si>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</si>
  <si>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</si>
  <si>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</si>
  <si>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</si>
  <si>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</si>
  <si>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</si>
  <si>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</si>
  <si>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</si>
  <si>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</si>
  <si>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</si>
  <si>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</si>
  <si>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</si>
  <si>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</si>
  <si>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</si>
  <si>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</si>
  <si>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</si>
  <si>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</si>
  <si>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</si>
  <si>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</si>
  <si>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</si>
  <si>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</si>
  <si>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</si>
  <si>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</si>
  <si>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</si>
  <si>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</si>
  <si>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</si>
  <si>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</si>
  <si>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</si>
  <si>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</si>
  <si>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</si>
  <si>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</si>
  <si>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</si>
  <si>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</si>
  <si>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</si>
  <si>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</si>
  <si>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</si>
  <si>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</si>
  <si>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</si>
  <si>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</si>
  <si>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</si>
  <si>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</si>
  <si>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</si>
  <si>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</si>
  <si>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</si>
  <si>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</si>
  <si>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</si>
  <si>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</si>
  <si>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</si>
  <si>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</si>
  <si>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</si>
  <si>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</si>
  <si>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</si>
  <si>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</si>
  <si>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</si>
  <si>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</si>
  <si>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</si>
  <si>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</si>
  <si>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</si>
  <si>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</si>
  <si>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</si>
  <si>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</si>
  <si>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</si>
  <si>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</si>
  <si>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</si>
  <si>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</si>
  <si>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</si>
  <si>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</si>
  <si>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</si>
  <si>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</si>
  <si>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</si>
  <si>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</si>
  <si>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</si>
  <si>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</si>
  <si>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</si>
  <si>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</si>
  <si>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</si>
  <si>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</si>
  <si>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</si>
  <si>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</si>
  <si>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</si>
  <si>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</si>
  <si>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</si>
  <si>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</si>
  <si>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</si>
  <si>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</si>
  <si>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</si>
  <si>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</si>
  <si>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</si>
  <si>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</si>
  <si>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</si>
  <si>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</si>
  <si>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</si>
  <si>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</si>
  <si>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</si>
  <si>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</si>
  <si>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</si>
  <si>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</si>
  <si>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</si>
  <si>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</si>
  <si>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</si>
  <si>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</si>
  <si>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</si>
  <si>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</si>
  <si>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</si>
  <si>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</si>
  <si>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</si>
  <si>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</si>
  <si>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</si>
  <si>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</si>
  <si>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</si>
  <si>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</si>
  <si>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</si>
  <si>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</si>
  <si>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</si>
  <si>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</si>
  <si>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</si>
  <si>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</si>
  <si>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</si>
  <si>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</si>
  <si>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</si>
  <si>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</si>
  <si>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</si>
  <si>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</si>
  <si>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</si>
  <si>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</si>
  <si>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</si>
  <si>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</si>
  <si>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</si>
  <si>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</si>
  <si>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</si>
  <si>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</si>
  <si>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</si>
  <si>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</si>
  <si>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</si>
  <si>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</si>
  <si>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</si>
  <si>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</si>
  <si>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</si>
  <si>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</si>
  <si>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</si>
  <si>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</si>
  <si>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</si>
  <si>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</si>
  <si>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</si>
  <si>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</si>
  <si>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</si>
  <si>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</si>
  <si>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</si>
  <si>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</si>
  <si>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</si>
  <si>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</si>
  <si>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</si>
  <si>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</si>
  <si>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</si>
  <si>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</si>
  <si>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</si>
  <si>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</si>
  <si>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</si>
  <si>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</si>
  <si>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</si>
  <si>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</si>
  <si>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</si>
  <si>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</si>
  <si>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</si>
  <si>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</si>
  <si>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</si>
  <si>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</si>
  <si>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</si>
  <si>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</si>
  <si>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</si>
  <si>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</si>
  <si>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</si>
  <si>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</si>
  <si>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</si>
  <si>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</si>
  <si>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</si>
  <si>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</si>
  <si>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</si>
  <si>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</si>
  <si>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</si>
  <si>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</si>
  <si>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</si>
  <si>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</si>
  <si>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</si>
  <si>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</si>
  <si>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</si>
  <si>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</si>
  <si>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</si>
  <si>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</si>
  <si>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</si>
  <si>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</si>
  <si>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</si>
  <si>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</si>
  <si>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</si>
  <si>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</si>
  <si>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</si>
  <si>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</si>
  <si>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</si>
  <si>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</si>
  <si>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</si>
  <si>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</si>
  <si>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</si>
  <si>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</si>
  <si>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</si>
  <si>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</si>
  <si>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</si>
  <si>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</si>
  <si>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</si>
  <si>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</si>
  <si>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</si>
  <si>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</si>
  <si>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</si>
  <si>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</si>
  <si>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</si>
  <si>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</si>
  <si>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</si>
  <si>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</si>
  <si>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</si>
  <si>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</si>
  <si>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</si>
  <si>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</si>
  <si>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</si>
  <si>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</si>
  <si>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</si>
  <si>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</si>
  <si>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</si>
  <si>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</si>
  <si>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</si>
  <si>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</si>
  <si>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</si>
  <si>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</si>
  <si>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</si>
  <si>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</si>
  <si>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</si>
  <si>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</si>
  <si>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</si>
  <si>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</si>
  <si>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</si>
  <si>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</si>
  <si>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</si>
  <si>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</si>
  <si>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</si>
  <si>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</si>
  <si>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</si>
  <si>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</si>
  <si>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</si>
  <si>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</si>
  <si>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</si>
  <si>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</si>
  <si>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</si>
  <si>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</si>
  <si>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</si>
  <si>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</si>
  <si>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</si>
  <si>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</si>
  <si>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</si>
  <si>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</si>
  <si>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</si>
  <si>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</si>
  <si>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</si>
  <si>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</si>
  <si>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</si>
  <si>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</si>
  <si>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</si>
  <si>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</si>
  <si>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</si>
  <si>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</si>
  <si>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</si>
  <si>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</si>
  <si>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</si>
  <si>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</si>
  <si>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</si>
  <si>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</si>
  <si>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</si>
  <si>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</si>
  <si>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</si>
  <si>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</si>
  <si>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</si>
  <si>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</si>
  <si>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</si>
  <si>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</si>
  <si>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</si>
  <si>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</si>
  <si>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</si>
  <si>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</si>
  <si>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</si>
  <si>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</si>
  <si>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</si>
  <si>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</si>
  <si>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</si>
  <si>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</si>
  <si>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</si>
  <si>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</si>
  <si>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</si>
  <si>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</si>
  <si>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</si>
  <si>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</si>
  <si>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</si>
  <si>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</si>
  <si>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</si>
  <si>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</si>
  <si>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</si>
  <si>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</si>
  <si>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</si>
  <si>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</si>
  <si>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</si>
  <si>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</si>
  <si>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</si>
  <si>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</si>
  <si>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</si>
  <si>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</si>
  <si>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</si>
  <si>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</si>
  <si>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</si>
  <si>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</si>
  <si>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</si>
  <si>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</si>
  <si>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</si>
  <si>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</si>
  <si>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</si>
  <si>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</si>
  <si>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</si>
  <si>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</si>
  <si>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</si>
  <si>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</si>
  <si>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</si>
  <si>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</si>
  <si>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</si>
  <si>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</si>
  <si>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</si>
  <si>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</si>
  <si>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</si>
  <si>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</si>
  <si>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</si>
  <si>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</si>
  <si>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</si>
  <si>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</si>
  <si>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</si>
  <si>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</si>
  <si>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</si>
  <si>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</si>
  <si>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</si>
  <si>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</si>
  <si>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</si>
  <si>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</si>
  <si>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</si>
  <si>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</si>
  <si>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</si>
  <si>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</si>
  <si>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</si>
  <si>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</si>
  <si>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</si>
  <si>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</si>
  <si>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</si>
  <si>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</si>
  <si>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</si>
  <si>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</si>
  <si>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</si>
  <si>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</si>
  <si>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</si>
  <si>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</si>
  <si>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</si>
  <si>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</si>
  <si>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</si>
  <si>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</si>
  <si>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</si>
  <si>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</si>
  <si>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</si>
  <si>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</si>
  <si>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</si>
  <si>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</si>
  <si>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</si>
  <si>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</si>
  <si>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</si>
  <si>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</si>
  <si>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</si>
  <si>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</si>
  <si>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</si>
  <si>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</si>
  <si>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</si>
  <si>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</si>
  <si>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</si>
  <si>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</si>
  <si>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</si>
  <si>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</si>
  <si>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</si>
  <si>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</si>
  <si>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</si>
  <si>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</si>
  <si>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</si>
  <si>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</si>
  <si>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</si>
  <si>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</si>
  <si>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</si>
  <si>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</si>
  <si>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</si>
  <si>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</si>
  <si>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</si>
  <si>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</si>
  <si>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</si>
  <si>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</si>
  <si>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</si>
  <si>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</si>
  <si>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</si>
  <si>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</si>
  <si>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</si>
  <si>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</si>
  <si>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</si>
  <si>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</si>
  <si>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</si>
  <si>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</si>
  <si>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</si>
  <si>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</si>
  <si>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</si>
  <si>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</si>
  <si>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</si>
  <si>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</si>
  <si>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</si>
  <si>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</si>
  <si>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</si>
  <si>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</si>
  <si>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</si>
  <si>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</si>
  <si>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</si>
  <si>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</si>
  <si>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</si>
  <si>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</si>
  <si>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</si>
  <si>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</si>
  <si>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</si>
  <si>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</si>
  <si>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</si>
  <si>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</si>
  <si>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</si>
  <si>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</si>
  <si>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</si>
  <si>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</si>
  <si>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</si>
  <si>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</si>
  <si>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</si>
  <si>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</si>
  <si>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</si>
  <si>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</si>
  <si>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</si>
  <si>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</si>
  <si>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</si>
  <si>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</si>
  <si>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</si>
  <si>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</si>
  <si>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</si>
  <si>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</si>
  <si>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</si>
  <si>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</si>
  <si>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</si>
  <si>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</si>
  <si>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</si>
  <si>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</si>
  <si>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</si>
  <si>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</si>
  <si>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</si>
  <si>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</si>
  <si>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</si>
  <si>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</si>
  <si>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</si>
  <si>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</si>
  <si>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</si>
  <si>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</si>
  <si>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</si>
  <si>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</si>
  <si>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</si>
  <si>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</si>
  <si>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</si>
  <si>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</si>
  <si>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</si>
  <si>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</si>
  <si>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</si>
  <si>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</si>
  <si>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</si>
  <si>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</si>
  <si>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</si>
  <si>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</si>
  <si>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</si>
  <si>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</si>
  <si>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</si>
  <si>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</si>
  <si>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</si>
  <si>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</si>
  <si>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</si>
  <si>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</si>
  <si>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</si>
  <si>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</si>
  <si>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</si>
  <si>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</si>
  <si>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</si>
  <si>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</si>
  <si>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</si>
  <si>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</si>
  <si>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</si>
  <si>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</si>
  <si>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</si>
  <si>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</si>
  <si>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</si>
  <si>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</si>
  <si>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</si>
  <si>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</si>
  <si>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</si>
  <si>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</si>
  <si>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</si>
  <si>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</si>
  <si>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</si>
  <si>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</si>
  <si>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</si>
  <si>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</si>
  <si>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</si>
  <si>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</si>
  <si>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</si>
  <si>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</si>
  <si>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</si>
  <si>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</si>
  <si>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</si>
  <si>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</si>
  <si>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</si>
  <si>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</si>
  <si>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</si>
  <si>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</si>
  <si>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</si>
  <si>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</si>
  <si>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</si>
  <si>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</si>
  <si>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</si>
  <si>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</si>
  <si>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</si>
  <si>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</si>
  <si>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</si>
  <si>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</si>
  <si>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</si>
  <si>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</si>
  <si>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</si>
  <si>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</si>
  <si>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</si>
  <si>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</si>
  <si>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</si>
  <si>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</si>
  <si>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</si>
  <si>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</si>
  <si>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</si>
  <si>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</si>
  <si>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</si>
  <si>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</si>
  <si>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</si>
  <si>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</si>
  <si>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</si>
  <si>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</si>
  <si>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</si>
  <si>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</si>
  <si>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</si>
  <si>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</si>
  <si>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</si>
  <si>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</si>
  <si>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</si>
  <si>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</si>
  <si>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</si>
  <si>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</si>
  <si>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</si>
  <si>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</si>
  <si>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</si>
  <si>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</si>
  <si>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</si>
  <si>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</si>
  <si>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</si>
  <si>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</si>
  <si>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</si>
  <si>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</si>
  <si>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</si>
  <si>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</si>
  <si>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</si>
  <si>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</si>
  <si>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</si>
  <si>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</si>
  <si>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</si>
  <si>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</si>
  <si>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</si>
  <si>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</si>
  <si>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</si>
  <si>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</si>
  <si>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</si>
  <si>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</si>
  <si>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</si>
  <si>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</si>
  <si>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</si>
  <si>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</si>
  <si>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</si>
  <si>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</si>
  <si>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</si>
  <si>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</si>
  <si>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</si>
  <si>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</si>
  <si>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</si>
  <si>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</si>
  <si>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</si>
  <si>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</si>
  <si>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</si>
  <si>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</si>
  <si>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</si>
  <si>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</si>
  <si>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</si>
  <si>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</si>
  <si>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</si>
  <si>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</si>
  <si>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</si>
  <si>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</si>
  <si>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</si>
  <si>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</si>
  <si>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</si>
  <si>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</si>
  <si>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</si>
  <si>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</si>
  <si>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</si>
  <si>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</si>
  <si>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</si>
  <si>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</si>
  <si>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</si>
  <si>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</si>
  <si>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</si>
  <si>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</si>
  <si>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</si>
  <si>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</si>
  <si>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</si>
  <si>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</si>
  <si>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</si>
  <si>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</si>
  <si>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</si>
  <si>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</si>
  <si>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</si>
  <si>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</si>
  <si>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</si>
  <si>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</si>
  <si>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</si>
  <si>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</si>
  <si>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</si>
  <si>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</si>
  <si>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</si>
  <si>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</si>
  <si>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</si>
  <si>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</si>
  <si>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</si>
  <si>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</si>
  <si>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</si>
  <si>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</si>
  <si>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</si>
  <si>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</si>
  <si>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</si>
  <si>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</si>
  <si>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</si>
  <si>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</si>
  <si>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</si>
  <si>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</si>
  <si>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</si>
  <si>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</si>
  <si>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</si>
  <si>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</si>
  <si>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</si>
  <si>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</si>
  <si>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</si>
  <si>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</si>
  <si>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</si>
  <si>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</si>
  <si>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</si>
  <si>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</si>
  <si>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</si>
  <si>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</si>
  <si>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</si>
  <si>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</si>
  <si>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</si>
  <si>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</si>
  <si>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</si>
  <si>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</si>
  <si>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</si>
  <si>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</si>
  <si>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</si>
  <si>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</si>
  <si>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</si>
  <si>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</si>
  <si>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</si>
  <si>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</si>
  <si>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</si>
  <si>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</si>
  <si>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</si>
  <si>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</si>
  <si>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</si>
  <si>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</si>
  <si>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</si>
  <si>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</si>
  <si>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</si>
  <si>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</si>
  <si>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</si>
  <si>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</si>
  <si>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</si>
  <si>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</si>
  <si>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</si>
  <si>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</si>
  <si>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</si>
  <si>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</si>
  <si>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</si>
  <si>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</si>
  <si>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</si>
  <si>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</si>
  <si>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</si>
  <si>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</si>
  <si>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</si>
  <si>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</si>
  <si>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</si>
  <si>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</si>
  <si>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</si>
  <si>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</si>
  <si>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</si>
  <si>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</si>
  <si>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</si>
  <si>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</si>
  <si>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</si>
  <si>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</si>
  <si>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</si>
  <si>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</si>
  <si>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</si>
  <si>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</si>
  <si>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</si>
  <si>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</si>
  <si>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</si>
  <si>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</si>
  <si>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</si>
  <si>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</si>
  <si>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</si>
  <si>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</si>
  <si>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</si>
  <si>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</si>
  <si>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</si>
  <si>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</si>
  <si>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</si>
  <si>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</si>
  <si>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</si>
  <si>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</si>
  <si>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</si>
  <si>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</si>
  <si>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</si>
  <si>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</si>
  <si>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</si>
  <si>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</si>
  <si>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</si>
  <si>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</si>
  <si>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</si>
  <si>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</si>
  <si>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</si>
  <si>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</si>
  <si>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</si>
  <si>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</si>
  <si>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</si>
  <si>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</si>
  <si>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</si>
  <si>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</si>
  <si>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</si>
  <si>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</si>
  <si>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</si>
  <si>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</si>
  <si>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</si>
  <si>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</si>
  <si>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</si>
  <si>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</si>
  <si>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</si>
  <si>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</si>
  <si>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</si>
  <si>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</si>
  <si>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</si>
  <si>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</si>
  <si>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</si>
  <si>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</si>
  <si>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</si>
  <si>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</si>
  <si>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</si>
  <si>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</si>
  <si>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</si>
  <si>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</si>
  <si>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</si>
  <si>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</si>
  <si>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</si>
  <si>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</si>
  <si>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</si>
  <si>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</si>
  <si>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</si>
  <si>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</si>
  <si>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</si>
  <si>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</si>
  <si>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</si>
  <si>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</si>
  <si>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</si>
  <si>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</si>
  <si>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</si>
  <si>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</si>
  <si>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</si>
  <si>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</si>
  <si>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</si>
  <si>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</si>
  <si>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</si>
  <si>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</si>
  <si>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</si>
  <si>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</si>
  <si>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</si>
  <si>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</si>
  <si>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</si>
  <si>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</si>
  <si>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</si>
  <si>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</si>
  <si>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</si>
  <si>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</si>
  <si>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</si>
  <si>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</si>
  <si>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</si>
  <si>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</si>
  <si>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</si>
  <si>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</si>
  <si>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</si>
  <si>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</si>
  <si>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</si>
  <si>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</si>
  <si>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</si>
  <si>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</si>
  <si>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</si>
  <si>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</si>
  <si>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</si>
  <si>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</si>
  <si>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</si>
  <si>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</si>
  <si>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</si>
  <si>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</si>
  <si>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</si>
  <si>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</si>
  <si>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</si>
  <si>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</si>
  <si>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</si>
  <si>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</si>
  <si>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</si>
  <si>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</si>
  <si>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</si>
  <si>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</si>
  <si>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</si>
  <si>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</si>
  <si>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</si>
  <si>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</si>
  <si>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</si>
  <si>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</si>
  <si>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</si>
  <si>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</si>
  <si>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</si>
  <si>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</si>
  <si>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</si>
  <si>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</si>
  <si>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</si>
  <si>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</si>
  <si>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</si>
  <si>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</si>
  <si>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</si>
  <si>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</si>
  <si>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</si>
  <si>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</si>
  <si>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</si>
  <si>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</si>
  <si>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</si>
  <si>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</si>
  <si>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</si>
  <si>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</si>
  <si>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</si>
  <si>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</si>
  <si>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</si>
  <si>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</si>
  <si>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</si>
  <si>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</si>
  <si>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</si>
  <si>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</si>
  <si>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</si>
  <si>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</si>
  <si>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</si>
  <si>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</si>
  <si>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</si>
  <si>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</si>
  <si>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</si>
  <si>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</si>
  <si>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</si>
  <si>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</si>
  <si>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</si>
  <si>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</si>
  <si>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</si>
  <si>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</si>
  <si>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</si>
  <si>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</si>
  <si>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</si>
  <si>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</si>
  <si>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</si>
  <si>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</si>
  <si>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</si>
  <si>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</si>
  <si>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</si>
  <si>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</si>
  <si>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</si>
  <si>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</si>
  <si>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</si>
  <si>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</si>
  <si>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</si>
  <si>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</si>
  <si>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</si>
  <si>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</si>
  <si>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</si>
  <si>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</si>
  <si>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</si>
  <si>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</si>
  <si>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</si>
  <si>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</si>
  <si>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</si>
  <si>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</si>
  <si>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</si>
  <si>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</si>
  <si>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</si>
  <si>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</si>
  <si>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</si>
  <si>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</si>
  <si>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</si>
  <si>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</si>
  <si>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</si>
  <si>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</si>
  <si>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</si>
  <si>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</si>
  <si>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</si>
  <si>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</si>
  <si>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</si>
  <si>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</si>
  <si>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</si>
  <si>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</si>
  <si>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</si>
  <si>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</si>
  <si>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</si>
  <si>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</si>
  <si>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</si>
  <si>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</si>
  <si>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</si>
  <si>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</si>
  <si>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</si>
  <si>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</si>
  <si>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</si>
  <si>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</si>
  <si>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</si>
  <si>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</si>
  <si>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</si>
  <si>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</si>
  <si>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</si>
  <si>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</si>
  <si>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</si>
  <si>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</si>
  <si>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</si>
  <si>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</si>
  <si>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</si>
  <si>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</si>
  <si>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</si>
  <si>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</si>
  <si>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</si>
  <si>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</si>
  <si>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</si>
  <si>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</si>
  <si>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</si>
  <si>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</si>
  <si>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</si>
  <si>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</si>
  <si>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</si>
  <si>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</si>
  <si>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</si>
  <si>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</si>
  <si>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</si>
  <si>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</si>
  <si>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</si>
  <si>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</si>
  <si>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</si>
  <si>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</si>
  <si>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</si>
  <si>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</si>
  <si>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</si>
  <si>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</si>
  <si>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</si>
  <si>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</si>
  <si>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</si>
  <si>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</si>
  <si>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</si>
  <si>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</si>
  <si>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</si>
  <si>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</si>
  <si>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</si>
  <si>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</si>
  <si>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</si>
  <si>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</si>
  <si>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</si>
  <si>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</si>
  <si>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</si>
  <si>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</si>
  <si>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</si>
  <si>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</si>
  <si>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</si>
  <si>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</si>
  <si>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</si>
  <si>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</si>
  <si>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</si>
  <si>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</si>
  <si>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</si>
  <si>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</si>
  <si>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</si>
  <si>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</si>
  <si>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</si>
  <si>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</si>
  <si>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</si>
  <si>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</si>
  <si>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</si>
  <si>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</si>
  <si>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</si>
  <si>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</si>
  <si>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</si>
  <si>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</si>
  <si>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</si>
  <si>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</si>
  <si>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</si>
  <si>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</si>
  <si>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</si>
  <si>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</si>
  <si>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</si>
  <si>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</si>
  <si>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</si>
  <si>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</si>
  <si>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</si>
  <si>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</si>
  <si>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</si>
  <si>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</si>
  <si>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</si>
  <si>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</si>
  <si>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</si>
  <si>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</si>
  <si>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</si>
  <si>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</si>
  <si>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</si>
  <si>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</si>
  <si>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</si>
  <si>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</si>
  <si>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</si>
  <si>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</si>
  <si>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</si>
  <si>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</si>
  <si>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</si>
  <si>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</si>
  <si>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</si>
  <si>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</si>
  <si>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</si>
  <si>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</si>
  <si>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</si>
  <si>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</si>
  <si>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</si>
  <si>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</si>
  <si>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</si>
  <si>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</si>
  <si>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</si>
  <si>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</si>
  <si>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</si>
  <si>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</si>
  <si>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</si>
  <si>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</si>
  <si>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</si>
  <si>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</si>
  <si>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</si>
  <si>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</si>
  <si>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</si>
  <si>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</si>
  <si>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</si>
  <si>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</si>
  <si>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</si>
  <si>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</si>
  <si>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</si>
  <si>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</si>
  <si>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</si>
  <si>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</si>
  <si>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</si>
  <si>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</si>
  <si>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</si>
  <si>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</si>
  <si>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</si>
  <si>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</si>
  <si>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</si>
  <si>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</si>
  <si>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</si>
  <si>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</si>
  <si>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</si>
  <si>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</si>
  <si>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</si>
  <si>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</si>
  <si>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</si>
  <si>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</si>
  <si>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</si>
  <si>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</si>
  <si>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</si>
  <si>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</si>
  <si>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</si>
  <si>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</si>
  <si>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</si>
  <si>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</si>
  <si>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</si>
  <si>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</si>
  <si>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</si>
  <si>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</si>
  <si>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</si>
  <si>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</si>
  <si>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</si>
  <si>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</si>
  <si>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</si>
  <si>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</si>
  <si>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</si>
  <si>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</si>
  <si>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</si>
  <si>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</si>
  <si>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</si>
  <si>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</si>
  <si>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</si>
  <si>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</si>
  <si>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</si>
  <si>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</si>
  <si>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</si>
  <si>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</si>
  <si>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</si>
  <si>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</si>
  <si>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</si>
  <si>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</si>
  <si>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</si>
  <si>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</si>
  <si>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</si>
  <si>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</si>
  <si>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</si>
  <si>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</si>
  <si>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</si>
  <si>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</si>
  <si>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</si>
  <si>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</si>
  <si>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</si>
  <si>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</si>
  <si>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</si>
  <si>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</si>
  <si>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</si>
  <si>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</si>
  <si>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</si>
  <si>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</si>
  <si>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</si>
  <si>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</si>
  <si>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</si>
  <si>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</si>
  <si>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</si>
  <si>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</si>
  <si>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</si>
  <si>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</si>
  <si>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</si>
  <si>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</si>
  <si>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</si>
  <si>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</si>
  <si>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</si>
  <si>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</si>
  <si>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</si>
  <si>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</si>
  <si>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</si>
  <si>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</si>
  <si>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</si>
  <si>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</si>
  <si>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</si>
  <si>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</si>
  <si>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</si>
  <si>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</si>
  <si>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</si>
  <si>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</si>
  <si>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</si>
  <si>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</si>
  <si>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</si>
  <si>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</si>
  <si>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</si>
  <si>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</si>
  <si>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</si>
  <si>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</si>
  <si>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</si>
  <si>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</si>
  <si>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</si>
  <si>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</si>
  <si>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</si>
  <si>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</si>
  <si>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</si>
  <si>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</si>
  <si>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</si>
  <si>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</si>
  <si>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</si>
  <si>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</si>
  <si>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</si>
  <si>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</si>
  <si>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</si>
  <si>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</si>
  <si>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</si>
  <si>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</si>
  <si>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</si>
  <si>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</si>
  <si>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</si>
  <si>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</si>
  <si>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</si>
  <si>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</si>
  <si>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</si>
  <si>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</si>
  <si>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</si>
  <si>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</si>
  <si>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</si>
  <si>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</si>
  <si>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</si>
  <si>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</si>
  <si>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</si>
  <si>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</si>
  <si>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</si>
  <si>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</si>
  <si>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</si>
  <si>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</si>
  <si>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</si>
  <si>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</si>
  <si>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</si>
  <si>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</si>
  <si>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</si>
  <si>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</si>
  <si>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</si>
  <si>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</si>
  <si>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</si>
  <si>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</si>
  <si>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</si>
  <si>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</si>
  <si>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</si>
  <si>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</si>
  <si>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</si>
  <si>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</si>
  <si>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</si>
  <si>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</si>
  <si>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</si>
  <si>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</si>
  <si>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</si>
  <si>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</si>
  <si>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</si>
  <si>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</si>
  <si>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</si>
  <si>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</si>
  <si>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</si>
  <si>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</si>
  <si>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</si>
  <si>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</si>
  <si>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</si>
  <si>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</si>
  <si>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</si>
  <si>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</si>
  <si>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</si>
  <si>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</si>
  <si>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</si>
  <si>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</si>
  <si>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</si>
  <si>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</si>
  <si>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</si>
  <si>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</si>
  <si>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</si>
  <si>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</si>
  <si>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</si>
  <si>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</si>
  <si>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</si>
  <si>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</si>
  <si>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</si>
  <si>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</si>
  <si>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</si>
  <si>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</si>
  <si>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</si>
  <si>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</si>
  <si>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</si>
  <si>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</si>
  <si>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</si>
  <si>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</si>
  <si>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</si>
  <si>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</si>
  <si>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</si>
  <si>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</si>
  <si>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</si>
  <si>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</si>
  <si>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</si>
  <si>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</si>
  <si>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</si>
  <si>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</si>
  <si>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</si>
  <si>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</si>
  <si>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</si>
  <si>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</si>
  <si>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</si>
  <si>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</si>
  <si>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</si>
  <si>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</si>
  <si>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</si>
  <si>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</si>
  <si>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</si>
  <si>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</si>
  <si>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</si>
  <si>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</si>
  <si>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</si>
  <si>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</si>
  <si>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</si>
  <si>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</si>
  <si>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</si>
  <si>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</si>
  <si>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</si>
  <si>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</si>
  <si>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</si>
  <si>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</si>
  <si>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</si>
  <si>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</si>
  <si>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</si>
  <si>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</si>
  <si>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</si>
  <si>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</si>
  <si>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</si>
  <si>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</si>
  <si>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</si>
  <si>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</si>
  <si>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</si>
  <si>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</si>
  <si>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</si>
  <si>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</si>
  <si>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</si>
  <si>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</si>
  <si>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</si>
  <si>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</si>
  <si>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</si>
  <si>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</si>
  <si>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</si>
  <si>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</si>
  <si>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</si>
  <si>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</si>
  <si>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</si>
  <si>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</si>
  <si>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</si>
  <si>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</si>
  <si>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</si>
  <si>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</si>
  <si>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</si>
  <si>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</si>
  <si>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</si>
  <si>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</si>
  <si>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</si>
  <si>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</si>
  <si>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</si>
  <si>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</si>
  <si>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</si>
  <si>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</si>
  <si>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</si>
  <si>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</si>
  <si>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</si>
  <si>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</si>
  <si>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</si>
  <si>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</si>
  <si>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</si>
  <si>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</si>
  <si>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</si>
  <si>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</si>
  <si>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</si>
  <si>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</si>
  <si>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</si>
  <si>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</si>
  <si>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</si>
  <si>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</si>
  <si>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</si>
  <si>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</si>
  <si>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</si>
  <si>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</si>
  <si>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</si>
  <si>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</si>
  <si>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</si>
  <si>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</si>
  <si>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</si>
  <si>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</si>
  <si>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</si>
  <si>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</si>
  <si>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</si>
  <si>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</si>
  <si>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</si>
  <si>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</si>
  <si>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</si>
  <si>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</si>
  <si>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</si>
  <si>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</si>
  <si>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</si>
  <si>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</si>
  <si>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</si>
  <si>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</si>
  <si>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</si>
  <si>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</si>
  <si>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</si>
  <si>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</si>
  <si>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</si>
  <si>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</si>
  <si>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</si>
  <si>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</si>
  <si>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</si>
  <si>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</si>
  <si>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</si>
  <si>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</si>
  <si>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</si>
  <si>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</si>
  <si>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</si>
  <si>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</si>
  <si>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</si>
  <si>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</si>
  <si>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</si>
  <si>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</si>
  <si>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</si>
  <si>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</si>
  <si>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</si>
  <si>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</si>
  <si>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</si>
  <si>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</si>
  <si>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</si>
  <si>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</si>
  <si>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</si>
  <si>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</si>
  <si>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</si>
  <si>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</si>
  <si>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</si>
  <si>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</si>
  <si>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</si>
  <si>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</si>
  <si>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</si>
  <si>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</si>
  <si>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</si>
  <si>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</si>
  <si>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</si>
  <si>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</si>
  <si>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</si>
  <si>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</si>
  <si>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</si>
  <si>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</si>
  <si>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</si>
  <si>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</si>
  <si>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</si>
  <si>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</si>
  <si>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</si>
  <si>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</si>
  <si>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</si>
  <si>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</si>
  <si>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</si>
  <si>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</si>
  <si>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</si>
  <si>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</si>
  <si>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</si>
  <si>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</si>
  <si>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</si>
  <si>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</si>
  <si>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</si>
  <si>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</si>
  <si>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</si>
  <si>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</si>
  <si>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</si>
  <si>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</si>
  <si>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</si>
  <si>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</si>
  <si>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</si>
  <si>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</si>
  <si>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</si>
  <si>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</si>
  <si>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</si>
  <si>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</si>
  <si>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</si>
  <si>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</si>
  <si>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</si>
  <si>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</si>
  <si>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</si>
  <si>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</si>
  <si>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</si>
  <si>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</si>
  <si>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</si>
  <si>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</si>
  <si>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</si>
  <si>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</si>
  <si>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</si>
  <si>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</si>
  <si>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</si>
  <si>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</si>
  <si>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</si>
  <si>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</si>
  <si>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</si>
  <si>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</si>
  <si>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</si>
  <si>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</si>
  <si>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</si>
  <si>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</si>
  <si>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</si>
  <si>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</si>
  <si>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</si>
  <si>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</si>
  <si>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</si>
  <si>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</si>
  <si>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</si>
  <si>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</si>
  <si>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</si>
  <si>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</si>
  <si>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</si>
  <si>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</si>
  <si>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</si>
  <si>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</si>
  <si>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</si>
  <si>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</si>
  <si>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</si>
  <si>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</si>
  <si>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</si>
  <si>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</si>
  <si>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</si>
  <si>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</si>
  <si>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</si>
  <si>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</si>
  <si>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</si>
  <si>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</si>
  <si>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</si>
  <si>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</si>
  <si>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</si>
  <si>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</si>
  <si>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</si>
  <si>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</si>
  <si>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</si>
  <si>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</si>
  <si>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</si>
  <si>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</si>
  <si>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</si>
  <si>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</si>
  <si>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</si>
  <si>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</si>
  <si>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</si>
  <si>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</si>
  <si>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</si>
  <si>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</si>
  <si>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</si>
  <si>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</si>
  <si>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</si>
  <si>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</si>
  <si>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</si>
  <si>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</si>
  <si>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</si>
  <si>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</si>
  <si>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</si>
  <si>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</si>
  <si>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</si>
  <si>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</si>
  <si>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</si>
  <si>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</si>
  <si>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</si>
  <si>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</si>
  <si>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</si>
  <si>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</si>
  <si>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</si>
  <si>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</si>
  <si>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</si>
  <si>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</si>
  <si>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</si>
  <si>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</si>
  <si>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</si>
  <si>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</si>
  <si>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</si>
  <si>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</si>
  <si>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</si>
  <si>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</si>
  <si>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</si>
  <si>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</si>
  <si>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</si>
  <si>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</si>
  <si>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</si>
  <si>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</si>
  <si>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</si>
  <si>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</si>
  <si>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</si>
  <si>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</si>
  <si>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</si>
  <si>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</si>
  <si>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</si>
  <si>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</si>
  <si>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</si>
  <si>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</si>
  <si>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</si>
  <si>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</si>
  <si>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</si>
  <si>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</si>
  <si>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</si>
  <si>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</si>
  <si>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</si>
  <si>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</si>
  <si>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</si>
  <si>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</si>
  <si>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</si>
  <si>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</si>
  <si>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</si>
  <si>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</si>
  <si>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</si>
  <si>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</si>
  <si>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</si>
  <si>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</si>
  <si>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</si>
  <si>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</si>
  <si>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</si>
  <si>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</si>
  <si>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</si>
  <si>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</si>
  <si>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</si>
  <si>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</si>
  <si>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</si>
  <si>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</si>
  <si>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</si>
  <si>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</si>
  <si>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</si>
  <si>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</si>
  <si>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</si>
  <si>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</si>
  <si>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</si>
  <si>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</si>
  <si>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</si>
  <si>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</si>
  <si>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</si>
  <si>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</si>
  <si>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</si>
  <si>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</si>
  <si>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</si>
  <si>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</si>
  <si>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</si>
  <si>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</si>
  <si>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</si>
  <si>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</si>
  <si>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</si>
  <si>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</si>
  <si>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</si>
  <si>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</si>
  <si>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</si>
  <si>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</si>
  <si>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</si>
  <si>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</si>
  <si>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</si>
  <si>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</si>
  <si>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</si>
  <si>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</si>
  <si>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</si>
  <si>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</si>
  <si>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</si>
  <si>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</si>
  <si>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</si>
  <si>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</si>
  <si>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</si>
  <si>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</si>
  <si>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</si>
  <si>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</si>
  <si>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</si>
  <si>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</si>
  <si>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</si>
  <si>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</si>
  <si>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</si>
  <si>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</si>
  <si>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</si>
  <si>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</si>
  <si>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</si>
  <si>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</si>
  <si>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</si>
  <si>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</si>
  <si>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</si>
  <si>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</si>
  <si>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</si>
  <si>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</si>
  <si>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</si>
  <si>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</si>
  <si>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</si>
  <si>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</si>
  <si>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</si>
  <si>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</si>
  <si>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</si>
  <si>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</si>
  <si>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</si>
  <si>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</si>
  <si>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</si>
  <si>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</si>
  <si>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</si>
  <si>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</si>
  <si>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</si>
  <si>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</si>
  <si>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</si>
  <si>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</si>
  <si>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</si>
  <si>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</si>
  <si>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</si>
  <si>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</si>
  <si>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</si>
  <si>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</si>
  <si>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</si>
  <si>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</si>
  <si>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</si>
  <si>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</si>
  <si>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</si>
  <si>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</si>
  <si>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</si>
  <si>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</si>
  <si>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</si>
  <si>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</si>
  <si>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</si>
  <si>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</si>
  <si>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</si>
  <si>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</si>
  <si>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</si>
  <si>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</si>
  <si>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</si>
  <si>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</si>
  <si>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</si>
  <si>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</si>
  <si>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</si>
  <si>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</si>
  <si>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</si>
  <si>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</si>
  <si>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</si>
  <si>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</si>
  <si>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</si>
  <si>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</si>
  <si>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</si>
  <si>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</si>
  <si>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</si>
  <si>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</si>
  <si>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</si>
  <si>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</si>
  <si>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</si>
  <si>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</si>
  <si>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</si>
  <si>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</si>
  <si>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</si>
  <si>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</si>
  <si>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</si>
  <si>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</si>
  <si>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</si>
  <si>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</si>
  <si>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</si>
  <si>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</si>
  <si>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</si>
  <si>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</si>
  <si>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</si>
  <si>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</si>
  <si>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</si>
  <si>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</si>
  <si>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</si>
  <si>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</si>
  <si>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</si>
  <si>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</si>
  <si>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</si>
  <si>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</si>
  <si>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</si>
  <si>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</si>
  <si>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</si>
  <si>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</si>
  <si>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</si>
  <si>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</si>
  <si>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</si>
  <si>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</si>
  <si>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</si>
  <si>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</si>
  <si>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</si>
  <si>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</si>
  <si>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</si>
  <si>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</si>
  <si>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</si>
  <si>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</si>
  <si>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</si>
  <si>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</si>
  <si>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</si>
  <si>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</si>
  <si>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</si>
  <si>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</si>
  <si>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</si>
  <si>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</si>
  <si>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</si>
  <si>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</si>
  <si>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</si>
  <si>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</si>
  <si>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</si>
  <si>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</si>
  <si>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</si>
  <si>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</si>
  <si>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</si>
  <si>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</si>
  <si>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</si>
  <si>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</si>
  <si>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</si>
  <si>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</si>
  <si>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</si>
  <si>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</si>
  <si>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</si>
  <si>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</si>
  <si>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</si>
  <si>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</si>
  <si>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</si>
  <si>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</si>
  <si>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</si>
  <si>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</si>
  <si>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</si>
  <si>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</si>
  <si>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</si>
  <si>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</si>
  <si>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</si>
  <si>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</si>
  <si>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</si>
  <si>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</si>
  <si>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</si>
  <si>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</si>
  <si>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</si>
  <si>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</si>
  <si>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</si>
  <si>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</si>
  <si>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</si>
  <si>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</si>
  <si>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</si>
  <si>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</si>
  <si>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</si>
  <si>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</si>
  <si>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</si>
  <si>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</si>
  <si>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</si>
  <si>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</si>
  <si>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</si>
  <si>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</si>
  <si>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</si>
  <si>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</si>
  <si>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</si>
  <si>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</si>
  <si>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</si>
  <si>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</si>
  <si>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</si>
  <si>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</si>
  <si>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</si>
  <si>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</si>
  <si>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</si>
  <si>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</si>
  <si>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</si>
  <si>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</si>
  <si>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</si>
  <si>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</si>
  <si>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</si>
  <si>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</si>
  <si>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</si>
  <si>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</si>
  <si>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</si>
  <si>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</si>
  <si>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</si>
  <si>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</si>
  <si>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</si>
  <si>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</si>
  <si>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</si>
  <si>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</si>
  <si>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</si>
  <si>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</si>
  <si>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</si>
  <si>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</si>
  <si>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</si>
  <si>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</si>
  <si>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</si>
  <si>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</si>
  <si>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</si>
  <si>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</si>
  <si>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</si>
  <si>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</si>
  <si>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</si>
  <si>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</si>
  <si>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</si>
  <si>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</si>
  <si>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</si>
  <si>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</si>
  <si>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</si>
  <si>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</si>
  <si>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</si>
  <si>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</si>
  <si>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</si>
  <si>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</si>
  <si>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</si>
  <si>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</si>
  <si>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</si>
  <si>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</si>
  <si>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</si>
  <si>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</si>
  <si>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</si>
  <si>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</si>
  <si>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</si>
  <si>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</si>
  <si>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</si>
  <si>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</si>
  <si>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</si>
  <si>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</si>
  <si>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</si>
  <si>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</si>
  <si>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</si>
  <si>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</si>
  <si>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</si>
  <si>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</si>
  <si>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</si>
  <si>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</si>
  <si>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</si>
  <si>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</si>
  <si>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</si>
  <si>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</si>
  <si>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</si>
  <si>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</si>
  <si>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</si>
  <si>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</si>
  <si>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</si>
  <si>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</si>
  <si>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</si>
  <si>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</si>
  <si>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</si>
  <si>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</si>
  <si>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</si>
  <si>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</si>
  <si>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</si>
  <si>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</si>
  <si>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</si>
  <si>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</si>
  <si>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</si>
  <si>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</si>
  <si>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</si>
  <si>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</si>
  <si>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</si>
  <si>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</si>
  <si>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</si>
  <si>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</si>
  <si>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</si>
  <si>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</si>
  <si>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</si>
  <si>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</si>
  <si>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</si>
  <si>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</si>
  <si>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</si>
  <si>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</si>
  <si>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</si>
  <si>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</si>
  <si>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</si>
  <si>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</si>
  <si>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</si>
  <si>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</si>
  <si>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</si>
  <si>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</si>
  <si>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</si>
  <si>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</si>
  <si>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</si>
  <si>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</si>
  <si>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</si>
  <si>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</si>
  <si>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</si>
  <si>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</si>
  <si>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</si>
  <si>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</si>
  <si>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</si>
  <si>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</si>
  <si>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</si>
  <si>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</si>
  <si>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</si>
  <si>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</si>
  <si>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</si>
  <si>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</si>
  <si>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</si>
  <si>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</si>
  <si>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</si>
  <si>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</si>
  <si>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</si>
  <si>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</si>
  <si>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</si>
  <si>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</si>
  <si>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</si>
  <si>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</si>
  <si>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</si>
  <si>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</si>
  <si>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</si>
  <si>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</si>
  <si>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</si>
  <si>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</si>
  <si>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</si>
  <si>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</si>
  <si>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</si>
  <si>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</si>
  <si>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</si>
  <si>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</si>
  <si>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</si>
  <si>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</si>
  <si>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</si>
  <si>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</si>
  <si>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</si>
  <si>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</si>
  <si>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</si>
  <si>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</si>
  <si>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</si>
  <si>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</si>
  <si>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</si>
  <si>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</si>
  <si>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</si>
  <si>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</si>
  <si>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</si>
  <si>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</si>
  <si>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</si>
  <si>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</si>
  <si>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</si>
  <si>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</si>
  <si>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</si>
  <si>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</si>
  <si>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</si>
  <si>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</si>
  <si>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</si>
  <si>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</si>
  <si>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</si>
  <si>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</si>
  <si>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</si>
  <si>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</si>
  <si>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</si>
  <si>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</si>
  <si>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</si>
  <si>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</si>
  <si>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</si>
  <si>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</si>
  <si>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</si>
  <si>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</si>
  <si>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</si>
  <si>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</si>
  <si>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</si>
  <si>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</si>
  <si>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</si>
  <si>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</si>
  <si>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</si>
  <si>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</si>
  <si>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</si>
  <si>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</si>
  <si>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</si>
  <si>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</si>
  <si>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</si>
  <si>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</si>
  <si>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</si>
  <si>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</si>
  <si>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</si>
  <si>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</si>
  <si>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</si>
  <si>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</si>
  <si>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</si>
  <si>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</si>
  <si>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</si>
  <si>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</si>
  <si>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</si>
  <si>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</si>
  <si>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</si>
  <si>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</si>
  <si>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</si>
  <si>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</si>
  <si>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</si>
  <si>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</si>
  <si>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</si>
  <si>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</si>
  <si>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</si>
  <si>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</si>
  <si>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</si>
  <si>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</si>
  <si>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</si>
  <si>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</si>
  <si>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</si>
  <si>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</si>
  <si>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</si>
  <si>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</si>
  <si>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</si>
  <si>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</si>
  <si>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</si>
  <si>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</si>
  <si>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</si>
  <si>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</si>
  <si>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</si>
  <si>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</si>
  <si>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</si>
  <si>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</si>
  <si>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</si>
  <si>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</si>
  <si>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</si>
  <si>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</si>
  <si>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</si>
  <si>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</si>
  <si>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</si>
  <si>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</si>
  <si>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</si>
  <si>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</si>
  <si>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</si>
  <si>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</si>
  <si>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</si>
  <si>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</si>
  <si>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</si>
  <si>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</si>
  <si>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</si>
  <si>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</si>
  <si>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</si>
  <si>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</si>
  <si>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</si>
  <si>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</si>
  <si>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</si>
  <si>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</si>
  <si>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</si>
  <si>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</si>
  <si>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</si>
  <si>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</si>
  <si>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</si>
  <si>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</si>
  <si>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</si>
  <si>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</si>
  <si>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</si>
  <si>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</si>
  <si>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</si>
  <si>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</si>
  <si>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</si>
  <si>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</si>
  <si>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</si>
  <si>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</si>
  <si>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</si>
  <si>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</si>
  <si>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</si>
  <si>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</si>
  <si>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</si>
  <si>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</si>
  <si>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</si>
  <si>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</si>
  <si>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</si>
  <si>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</si>
  <si>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</si>
  <si>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</si>
  <si>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</si>
  <si>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</si>
  <si>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</si>
  <si>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</si>
  <si>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</si>
  <si>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</si>
  <si>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</si>
  <si>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</si>
  <si>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</si>
  <si>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</si>
  <si>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</si>
  <si>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</si>
  <si>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</si>
  <si>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</si>
  <si>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</si>
  <si>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</si>
  <si>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</si>
  <si>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</si>
  <si>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</si>
  <si>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</si>
  <si>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</si>
  <si>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</si>
  <si>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</si>
  <si>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</si>
  <si>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</si>
  <si>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</si>
  <si>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</si>
  <si>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</si>
  <si>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</si>
  <si>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</si>
  <si>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</si>
  <si>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</si>
  <si>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</si>
  <si>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</si>
  <si>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</si>
  <si>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</si>
  <si>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</si>
  <si>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</si>
  <si>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</si>
  <si>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</si>
  <si>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</si>
  <si>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</si>
  <si>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</si>
  <si>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</si>
  <si>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</si>
  <si>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</si>
  <si>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</si>
  <si>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</si>
  <si>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</si>
  <si>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</si>
  <si>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</si>
  <si>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</si>
  <si>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</si>
  <si>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</si>
  <si>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</si>
  <si>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</si>
  <si>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</si>
  <si>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</si>
  <si>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</si>
  <si>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</si>
  <si>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</si>
  <si>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</si>
  <si>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</si>
  <si>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</si>
  <si>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</si>
  <si>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</si>
  <si>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</si>
  <si>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</si>
  <si>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</si>
  <si>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</si>
  <si>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</si>
  <si>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</si>
  <si>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</si>
  <si>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</si>
  <si>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</si>
  <si>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</si>
  <si>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</si>
  <si>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</si>
  <si>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</si>
  <si>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</si>
  <si>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</si>
  <si>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</si>
  <si>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</si>
  <si>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</si>
  <si>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</si>
  <si>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</si>
  <si>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</si>
  <si>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</si>
  <si>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</si>
  <si>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</si>
  <si>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</si>
  <si>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</si>
  <si>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</si>
  <si>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</si>
  <si>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</si>
  <si>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</si>
  <si>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</si>
  <si>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</si>
  <si>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</si>
  <si>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</si>
  <si>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</si>
  <si>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</si>
  <si>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</si>
  <si>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</si>
  <si>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</si>
  <si>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</si>
  <si>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</si>
  <si>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</si>
  <si>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</si>
  <si>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</si>
  <si>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</si>
  <si>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</si>
  <si>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</si>
  <si>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</si>
  <si>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</si>
  <si>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</si>
  <si>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</si>
  <si>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</si>
  <si>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</si>
  <si>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</si>
  <si>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</si>
  <si>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</si>
  <si>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</si>
  <si>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</si>
  <si>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</si>
  <si>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</si>
  <si>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</si>
  <si>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</si>
  <si>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</si>
  <si>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</si>
  <si>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</si>
  <si>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</si>
  <si>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</si>
  <si>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</si>
  <si>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</si>
  <si>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</si>
  <si>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</si>
  <si>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</si>
  <si>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</si>
  <si>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</si>
  <si>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</si>
  <si>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</si>
  <si>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</si>
  <si>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</si>
  <si>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</si>
  <si>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</si>
  <si>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</si>
  <si>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</si>
  <si>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</si>
  <si>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</si>
  <si>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</si>
  <si>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</si>
  <si>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</si>
  <si>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</si>
  <si>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</si>
  <si>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</si>
  <si>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</si>
  <si>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</si>
  <si>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</si>
  <si>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</si>
  <si>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</si>
  <si>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</si>
  <si>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</si>
  <si>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</si>
  <si>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</si>
  <si>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</si>
  <si>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</si>
  <si>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</si>
  <si>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</si>
  <si>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</si>
  <si>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</si>
  <si>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</si>
  <si>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</si>
  <si>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</si>
  <si>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</si>
  <si>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</si>
  <si>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</si>
  <si>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</si>
  <si>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</si>
  <si>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</si>
  <si>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</si>
  <si>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</si>
  <si>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</si>
  <si>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</si>
  <si>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</si>
  <si>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</si>
  <si>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</si>
  <si>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</si>
  <si>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</si>
  <si>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</si>
  <si>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</si>
  <si>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</si>
  <si>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</si>
  <si>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</si>
  <si>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</si>
  <si>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</si>
  <si>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</si>
  <si>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</si>
  <si>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</si>
  <si>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</si>
  <si>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</si>
  <si>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</si>
  <si>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</si>
  <si>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</si>
  <si>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</si>
  <si>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</si>
  <si>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</si>
  <si>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</si>
  <si>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</si>
  <si>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</si>
  <si>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</si>
  <si>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</si>
  <si>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</si>
  <si>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</si>
  <si>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</si>
  <si>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</si>
  <si>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</si>
  <si>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</si>
  <si>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</si>
  <si>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</si>
  <si>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</si>
  <si>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</si>
  <si>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</si>
  <si>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</si>
  <si>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</si>
  <si>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</si>
  <si>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</si>
  <si>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</si>
  <si>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</si>
  <si>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</si>
  <si>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</si>
  <si>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</si>
  <si>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</si>
  <si>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</si>
  <si>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</si>
  <si>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</si>
  <si>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</si>
  <si>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</si>
  <si>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</si>
  <si>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</si>
  <si>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</si>
  <si>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</si>
  <si>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</si>
  <si>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</si>
  <si>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</si>
  <si>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</si>
  <si>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</si>
  <si>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</si>
  <si>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</si>
  <si>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</si>
  <si>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</si>
  <si>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</si>
  <si>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</si>
  <si>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</si>
  <si>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</si>
  <si>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</si>
  <si>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</si>
  <si>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</si>
  <si>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</si>
  <si>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</si>
  <si>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</si>
  <si>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</si>
  <si>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</si>
  <si>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</si>
  <si>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</si>
  <si>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</si>
  <si>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</si>
  <si>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</si>
  <si>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</si>
  <si>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</si>
  <si>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</si>
  <si>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</si>
  <si>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</si>
  <si>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</si>
  <si>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</si>
  <si>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</si>
  <si>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</si>
  <si>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</si>
  <si>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</si>
  <si>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</si>
  <si>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</si>
  <si>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</si>
  <si>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</si>
  <si>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</si>
  <si>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</si>
  <si>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</si>
  <si>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</si>
  <si>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</si>
  <si>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</si>
  <si>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</si>
  <si>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</si>
  <si>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</si>
  <si>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</si>
  <si>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</si>
  <si>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</si>
  <si>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</si>
  <si>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</si>
  <si>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</si>
  <si>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</si>
  <si>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</si>
  <si>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</si>
  <si>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</si>
  <si>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</si>
  <si>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</si>
  <si>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</si>
  <si>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</si>
  <si>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</si>
  <si>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</si>
  <si>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</si>
  <si>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</si>
  <si>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</si>
  <si>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</si>
  <si>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</si>
  <si>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</si>
  <si>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</si>
  <si>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</si>
  <si>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</si>
  <si>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</si>
  <si>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</si>
  <si>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</si>
  <si>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</si>
  <si>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</si>
  <si>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</si>
  <si>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</si>
  <si>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</si>
  <si>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</si>
  <si>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</si>
  <si>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</si>
  <si>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</si>
  <si>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</si>
  <si>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</si>
  <si>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</si>
  <si>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</si>
  <si>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</si>
  <si>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</si>
  <si>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</si>
  <si>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</si>
  <si>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</si>
  <si>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</si>
  <si>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</si>
  <si>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</si>
  <si>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</si>
  <si>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</si>
  <si>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</si>
  <si>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</si>
  <si>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</si>
  <si>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</si>
  <si>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</si>
  <si>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</si>
  <si>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</si>
  <si>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</si>
  <si>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</si>
  <si>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</si>
  <si>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</si>
  <si>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</si>
  <si>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</si>
  <si>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</si>
  <si>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</si>
  <si>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</si>
  <si>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</si>
  <si>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</si>
  <si>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</si>
  <si>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</si>
  <si>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</si>
  <si>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</si>
  <si>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</si>
  <si>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</si>
  <si>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</si>
  <si>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</si>
  <si>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</si>
  <si>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</si>
  <si>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</si>
  <si>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</si>
  <si>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</si>
  <si>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</si>
  <si>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</si>
  <si>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</si>
  <si>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</si>
  <si>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</si>
  <si>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</si>
  <si>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</si>
  <si>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</si>
  <si>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</si>
  <si>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</si>
  <si>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</si>
  <si>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</si>
  <si>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</si>
  <si>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</si>
  <si>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</si>
  <si>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</si>
  <si>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</si>
  <si>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</si>
  <si>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</si>
  <si>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</si>
  <si>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</si>
  <si>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</si>
  <si>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</si>
  <si>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</si>
  <si>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</si>
  <si>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</si>
  <si>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</si>
  <si>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</si>
  <si>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</si>
  <si>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</si>
  <si>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</si>
  <si>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</si>
  <si>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</si>
  <si>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</si>
  <si>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</si>
  <si>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</si>
  <si>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</si>
  <si>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</si>
  <si>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</si>
  <si>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</si>
  <si>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</si>
  <si>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</si>
  <si>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</si>
  <si>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</si>
  <si>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</si>
  <si>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</si>
  <si>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</si>
  <si>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</si>
  <si>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</si>
  <si>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</si>
  <si>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</si>
  <si>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</si>
  <si>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</si>
  <si>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</si>
  <si>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</si>
  <si>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</si>
  <si>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</si>
  <si>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</si>
  <si>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</si>
  <si>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</si>
  <si>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</si>
  <si>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</si>
  <si>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</si>
  <si>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</si>
  <si>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</si>
  <si>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</si>
  <si>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</si>
  <si>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</si>
  <si>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</si>
  <si>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</si>
  <si>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</si>
  <si>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</si>
  <si>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</si>
  <si>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</si>
  <si>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</si>
  <si>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</si>
  <si>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</si>
  <si>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</si>
  <si>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</si>
  <si>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</si>
  <si>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</si>
  <si>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</si>
  <si>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</si>
  <si>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</si>
  <si>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</si>
  <si>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</si>
  <si>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</si>
  <si>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</si>
  <si>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</si>
  <si>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</si>
  <si>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</si>
  <si>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</si>
  <si>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</si>
  <si>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</si>
  <si>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</si>
  <si>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</si>
  <si>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</si>
  <si>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</si>
  <si>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</si>
  <si>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</si>
  <si>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</si>
  <si>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</si>
  <si>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</si>
  <si>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</si>
  <si>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</si>
  <si>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</si>
  <si>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</si>
  <si>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</si>
  <si>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</si>
  <si>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</si>
  <si>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</si>
  <si>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</si>
  <si>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</si>
  <si>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</si>
  <si>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</si>
  <si>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</si>
  <si>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</si>
  <si>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</si>
  <si>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</si>
  <si>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</si>
  <si>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</si>
  <si>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</si>
  <si>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</si>
  <si>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</si>
  <si>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</si>
  <si>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</si>
  <si>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</si>
  <si>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</si>
  <si>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</si>
  <si>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</si>
  <si>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</si>
  <si>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</si>
  <si>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</si>
  <si>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</si>
  <si>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</si>
  <si>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</si>
  <si>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</si>
  <si>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</si>
  <si>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</si>
  <si>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</si>
  <si>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</si>
  <si>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</si>
  <si>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</si>
  <si>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</si>
  <si>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</si>
  <si>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</si>
  <si>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</si>
  <si>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</si>
  <si>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</si>
  <si>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</si>
  <si>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</si>
  <si>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</si>
  <si>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</si>
  <si>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</si>
  <si>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</si>
  <si>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</si>
  <si>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</si>
  <si>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</si>
  <si>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</si>
  <si>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</si>
  <si>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</si>
  <si>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</si>
  <si>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</si>
  <si>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</si>
  <si>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</si>
  <si>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</si>
  <si>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</si>
  <si>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</si>
  <si>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</si>
  <si>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</si>
  <si>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</si>
  <si>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</si>
  <si>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</si>
  <si>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</si>
  <si>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</si>
  <si>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</si>
  <si>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</si>
  <si>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</si>
  <si>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</si>
  <si>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</si>
  <si>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</si>
  <si>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</si>
  <si>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</si>
  <si>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</si>
  <si>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</si>
  <si>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</si>
  <si>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</si>
  <si>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</si>
  <si>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</si>
  <si>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</si>
  <si>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</si>
  <si>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</si>
  <si>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</si>
  <si>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</si>
  <si>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</si>
  <si>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</si>
  <si>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</si>
  <si>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</si>
  <si>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</si>
  <si>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</si>
  <si>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</si>
  <si>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</si>
  <si>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</si>
  <si>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</si>
  <si>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</si>
  <si>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</si>
  <si>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</si>
  <si>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</si>
  <si>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</si>
  <si>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</si>
  <si>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</si>
  <si>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</si>
  <si>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</si>
  <si>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</si>
  <si>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</si>
  <si>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</si>
  <si>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</si>
  <si>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</si>
  <si>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</si>
  <si>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</si>
  <si>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</si>
  <si>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</si>
  <si>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</si>
  <si>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</si>
  <si>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</si>
  <si>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</si>
  <si>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</si>
  <si>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</si>
  <si>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</si>
  <si>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</si>
  <si>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</si>
  <si>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</si>
  <si>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</si>
  <si>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</si>
  <si>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</si>
  <si>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</si>
  <si>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</si>
  <si>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</si>
  <si>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</si>
  <si>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</si>
  <si>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</si>
  <si>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</si>
  <si>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</si>
  <si>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</si>
  <si>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</si>
  <si>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</si>
  <si>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</si>
  <si>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</si>
  <si>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</si>
  <si>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</si>
  <si>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</si>
  <si>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</si>
  <si>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</si>
  <si>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</si>
  <si>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</si>
  <si>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</si>
  <si>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</si>
  <si>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</si>
  <si>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</si>
  <si>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</si>
  <si>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</si>
  <si>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</si>
  <si>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</si>
  <si>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</si>
  <si>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</si>
  <si>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</si>
  <si>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</si>
  <si>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</si>
  <si>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</si>
  <si>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</si>
  <si>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</si>
  <si>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</si>
  <si>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</si>
  <si>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</si>
  <si>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</si>
  <si>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</si>
  <si>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</si>
  <si>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</si>
  <si>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</si>
  <si>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</si>
  <si>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</si>
  <si>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</si>
  <si>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</si>
  <si>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</si>
  <si>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</si>
  <si>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</si>
  <si>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</si>
  <si>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</si>
  <si>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</si>
  <si>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</si>
  <si>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</si>
  <si>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</si>
  <si>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</si>
  <si>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</si>
  <si>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</si>
  <si>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</si>
  <si>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</si>
  <si>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</si>
  <si>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</si>
  <si>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</si>
  <si>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</si>
  <si>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</si>
  <si>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</si>
  <si>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</si>
  <si>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</si>
  <si>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</si>
  <si>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</si>
  <si>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</si>
  <si>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</si>
  <si>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</si>
  <si>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</si>
  <si>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</si>
  <si>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</si>
  <si>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</si>
  <si>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</si>
  <si>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</si>
  <si>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</si>
  <si>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</si>
  <si>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</si>
  <si>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</si>
  <si>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</si>
  <si>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</si>
  <si>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</si>
  <si>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</si>
  <si>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</si>
  <si>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</si>
  <si>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</si>
  <si>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</si>
  <si>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</si>
  <si>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</si>
  <si>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</si>
  <si>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</si>
  <si>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</si>
  <si>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</si>
  <si>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</si>
  <si>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</si>
  <si>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</si>
  <si>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</si>
  <si>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</si>
  <si>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</si>
  <si>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</si>
  <si>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</si>
  <si>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</si>
  <si>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</si>
  <si>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</si>
  <si>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</si>
  <si>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</si>
  <si>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</si>
  <si>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</si>
  <si>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</si>
  <si>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</si>
  <si>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</si>
  <si>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</si>
  <si>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</si>
  <si>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</si>
  <si>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</si>
  <si>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</si>
  <si>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</si>
  <si>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</si>
  <si>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</si>
  <si>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</si>
  <si>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</si>
  <si>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</si>
  <si>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</si>
  <si>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</si>
  <si>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</si>
  <si>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</si>
  <si>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</si>
  <si>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</si>
  <si>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</si>
  <si>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</si>
  <si>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</si>
  <si>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</si>
  <si>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</si>
  <si>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</si>
  <si>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</si>
  <si>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</si>
  <si>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</si>
  <si>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</si>
  <si>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</si>
  <si>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</si>
  <si>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</si>
  <si>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</si>
  <si>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</si>
  <si>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</si>
  <si>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</si>
  <si>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</si>
  <si>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</si>
  <si>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</si>
  <si>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</si>
  <si>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</si>
  <si>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</si>
  <si>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</si>
  <si>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</si>
  <si>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</si>
  <si>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</si>
  <si>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</si>
  <si>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</si>
  <si>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</si>
  <si>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</si>
  <si>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</si>
  <si>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</si>
  <si>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</si>
  <si>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</si>
  <si>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</si>
  <si>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</si>
  <si>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</si>
  <si>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</si>
  <si>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</si>
  <si>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</si>
  <si>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</si>
  <si>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</si>
  <si>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</si>
  <si>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</si>
  <si>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</si>
  <si>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</si>
  <si>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</si>
  <si>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</si>
  <si>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</si>
  <si>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</si>
  <si>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</si>
  <si>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</si>
  <si>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</si>
  <si>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</si>
  <si>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</si>
  <si>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</si>
  <si>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</si>
  <si>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</si>
  <si>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</si>
  <si>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</si>
  <si>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</si>
  <si>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</si>
  <si>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</si>
  <si>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</si>
  <si>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</si>
  <si>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</si>
  <si>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</si>
  <si>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</si>
  <si>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</si>
  <si>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</si>
  <si>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</si>
  <si>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</si>
  <si>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</si>
  <si>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</si>
  <si>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</si>
  <si>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</si>
  <si>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</si>
  <si>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</si>
  <si>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</si>
  <si>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</si>
  <si>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</si>
  <si>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</si>
  <si>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</si>
  <si>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</si>
  <si>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</si>
  <si>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</si>
  <si>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</si>
  <si>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</si>
  <si>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</si>
  <si>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</si>
  <si>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</si>
  <si>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</si>
  <si>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</si>
  <si>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</si>
  <si>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</si>
  <si>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</si>
  <si>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</si>
  <si>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</si>
  <si>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</si>
  <si>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</si>
  <si>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</si>
  <si>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</si>
  <si>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</si>
  <si>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</si>
  <si>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</si>
  <si>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</si>
  <si>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</si>
  <si>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</si>
  <si>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</si>
  <si>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</si>
  <si>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</si>
  <si>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</si>
  <si>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</si>
  <si>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</si>
  <si>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</si>
  <si>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</si>
  <si>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</si>
  <si>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</si>
  <si>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</si>
  <si>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</si>
  <si>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</si>
  <si>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</si>
  <si>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</si>
  <si>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</si>
  <si>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</si>
  <si>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</si>
  <si>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</si>
  <si>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</si>
  <si>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</si>
  <si>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</si>
  <si>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</si>
  <si>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</si>
  <si>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</si>
  <si>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</si>
  <si>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</si>
  <si>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</si>
  <si>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</si>
  <si>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</si>
  <si>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</si>
  <si>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</si>
  <si>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</si>
  <si>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</si>
  <si>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</si>
  <si>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</si>
  <si>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</si>
  <si>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</si>
  <si>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</si>
  <si>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</si>
  <si>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</si>
  <si>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</si>
  <si>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</si>
  <si>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</si>
  <si>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</si>
  <si>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</si>
  <si>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</si>
  <si>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</si>
  <si>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</si>
  <si>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</si>
  <si>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</si>
  <si>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</si>
  <si>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</si>
  <si>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</si>
  <si>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</si>
  <si>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</si>
  <si>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</si>
  <si>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</si>
  <si>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</si>
  <si>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</si>
  <si>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</si>
  <si>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</si>
  <si>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</si>
  <si>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</si>
  <si>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</si>
  <si>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</si>
  <si>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</si>
  <si>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</si>
  <si>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</si>
  <si>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</si>
  <si>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</si>
  <si>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</si>
  <si>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</si>
  <si>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</si>
  <si>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</si>
  <si>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</si>
  <si>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</si>
  <si>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</si>
  <si>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</si>
  <si>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</si>
  <si>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</si>
  <si>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</si>
  <si>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</si>
  <si>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</si>
  <si>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</si>
  <si>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</si>
  <si>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</si>
  <si>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</si>
  <si>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</si>
  <si>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</si>
  <si>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</si>
  <si>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</si>
  <si>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</si>
  <si>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</si>
  <si>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</si>
  <si>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</si>
  <si>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</si>
  <si>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</si>
  <si>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</si>
  <si>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</si>
  <si>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</si>
  <si>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</si>
  <si>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</si>
  <si>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</si>
  <si>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</si>
  <si>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</si>
  <si>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</si>
  <si>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</si>
  <si>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</si>
  <si>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</si>
  <si>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</si>
  <si>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</si>
  <si>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</si>
  <si>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</si>
  <si>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</si>
  <si>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</si>
  <si>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</si>
  <si>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</si>
  <si>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</si>
  <si>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</si>
  <si>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</si>
  <si>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</si>
  <si>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</si>
  <si>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</si>
  <si>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</si>
  <si>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</si>
  <si>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</si>
  <si>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</si>
  <si>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</si>
  <si>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</si>
  <si>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</si>
  <si>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</si>
  <si>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</si>
  <si>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</si>
  <si>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</si>
  <si>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</si>
  <si>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</si>
  <si>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</si>
  <si>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</si>
  <si>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</si>
  <si>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</si>
  <si>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</si>
  <si>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</si>
  <si>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</si>
  <si>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</si>
  <si>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</si>
  <si>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</si>
  <si>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</si>
  <si>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</si>
  <si>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</si>
  <si>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</si>
  <si>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</si>
  <si>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</si>
  <si>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</si>
  <si>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</si>
  <si>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</si>
  <si>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</si>
  <si>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</si>
  <si>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</si>
  <si>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</si>
  <si>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</si>
  <si>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</si>
  <si>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</si>
  <si>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</si>
  <si>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</si>
  <si>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</si>
  <si>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</si>
  <si>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</si>
  <si>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</si>
  <si>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</si>
  <si>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</si>
  <si>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</si>
  <si>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</si>
  <si>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</si>
  <si>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</si>
  <si>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</si>
  <si>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</si>
  <si>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</si>
  <si>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</si>
  <si>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</si>
  <si>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</si>
  <si>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</si>
  <si>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</si>
  <si>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</si>
  <si>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</si>
  <si>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</si>
  <si>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</si>
  <si>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</si>
  <si>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</si>
  <si>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</si>
  <si>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</si>
  <si>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</si>
  <si>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</si>
  <si>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</si>
  <si>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</si>
  <si>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</si>
  <si>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</si>
  <si>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</si>
  <si>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</si>
  <si>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</si>
  <si>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</si>
  <si>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</si>
  <si>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</si>
  <si>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</si>
  <si>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</si>
  <si>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</si>
  <si>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</si>
  <si>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</si>
  <si>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</si>
  <si>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</si>
  <si>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</si>
  <si>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</si>
  <si>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</si>
  <si>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</si>
  <si>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</si>
  <si>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</si>
  <si>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</si>
  <si>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</si>
  <si>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</si>
  <si>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</si>
  <si>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</si>
  <si>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</si>
  <si>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</si>
  <si>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</si>
  <si>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</si>
  <si>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</si>
  <si>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</si>
  <si>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</si>
  <si>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</si>
  <si>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</si>
  <si>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</si>
  <si>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</si>
  <si>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</si>
  <si>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</si>
  <si>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</si>
  <si>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</si>
  <si>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</si>
  <si>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</si>
  <si>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</si>
  <si>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</si>
  <si>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</si>
  <si>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</si>
  <si>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</si>
  <si>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</si>
  <si>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</si>
  <si>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</si>
  <si>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</si>
  <si>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</si>
  <si>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</si>
  <si>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</si>
  <si>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</si>
  <si>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</si>
  <si>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</si>
  <si>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</si>
  <si>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</si>
  <si>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</si>
  <si>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</si>
  <si>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</si>
  <si>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</si>
  <si>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</si>
  <si>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</si>
  <si>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</si>
  <si>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</si>
  <si>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</si>
  <si>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</si>
  <si>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</si>
  <si>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</si>
  <si>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</si>
  <si>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</si>
  <si>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</si>
  <si>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</si>
  <si>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</si>
  <si>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</si>
  <si>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</si>
  <si>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</si>
  <si>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</si>
  <si>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</si>
  <si>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</si>
  <si>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</si>
  <si>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</si>
  <si>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</si>
  <si>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</si>
  <si>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</si>
  <si>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</si>
  <si>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</si>
  <si>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</si>
  <si>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</si>
  <si>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</si>
  <si>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</si>
  <si>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</si>
  <si>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</si>
  <si>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</si>
  <si>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</si>
  <si>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</si>
  <si>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</si>
  <si>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</si>
  <si>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</si>
  <si>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</si>
  <si>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</si>
  <si>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</si>
  <si>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</si>
  <si>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</si>
  <si>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</si>
  <si>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</si>
  <si>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</si>
  <si>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</si>
  <si>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</si>
  <si>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</si>
  <si>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</si>
  <si>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</si>
  <si>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</si>
  <si>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</si>
  <si>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</si>
  <si>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</si>
  <si>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</si>
  <si>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</si>
  <si>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</si>
  <si>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</si>
  <si>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</si>
  <si>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</si>
  <si>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</si>
  <si>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</si>
  <si>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</si>
  <si>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</si>
  <si>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</si>
  <si>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</si>
  <si>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</si>
  <si>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</si>
  <si>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</si>
  <si>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</si>
  <si>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</si>
  <si>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</si>
  <si>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</si>
  <si>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</si>
  <si>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</si>
  <si>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</si>
  <si>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</si>
  <si>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</si>
  <si>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</si>
  <si>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</si>
  <si>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</si>
  <si>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</si>
  <si>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</si>
  <si>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</si>
  <si>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</si>
  <si>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</si>
  <si>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</si>
  <si>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</si>
  <si>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</si>
  <si>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</si>
  <si>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</si>
  <si>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</si>
  <si>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</si>
  <si>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</si>
  <si>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</si>
  <si>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</si>
  <si>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</si>
  <si>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</si>
  <si>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</si>
  <si>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</si>
  <si>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</si>
  <si>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</si>
  <si>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</si>
  <si>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</si>
  <si>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</si>
  <si>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</si>
  <si>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</si>
  <si>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</si>
  <si>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</si>
  <si>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</si>
  <si>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</si>
  <si>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</si>
  <si>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</si>
  <si>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</si>
  <si>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</si>
  <si>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</si>
  <si>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</si>
  <si>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</si>
  <si>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</si>
  <si>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</si>
  <si>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</si>
  <si>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</si>
  <si>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</si>
  <si>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</si>
  <si>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</si>
  <si>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</si>
  <si>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</si>
  <si>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</si>
  <si>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</si>
  <si>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</si>
  <si>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</si>
  <si>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</si>
  <si>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</si>
  <si>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</si>
  <si>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</si>
  <si>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</si>
  <si>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</si>
  <si>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</si>
  <si>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</si>
  <si>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</si>
  <si>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</si>
  <si>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</si>
  <si>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</si>
  <si>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</si>
  <si>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</si>
  <si>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</si>
  <si>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</si>
  <si>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</si>
  <si>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</si>
  <si>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</si>
  <si>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</si>
  <si>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</si>
  <si>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</si>
  <si>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</si>
  <si>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</si>
  <si>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</si>
  <si>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</si>
  <si>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</si>
  <si>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</si>
  <si>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</si>
  <si>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</si>
  <si>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</si>
  <si>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</si>
  <si>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</si>
  <si>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</si>
  <si>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</si>
  <si>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</si>
  <si>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</si>
  <si>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</si>
  <si>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</si>
  <si>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</si>
  <si>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</si>
  <si>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</si>
  <si>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</si>
  <si>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</si>
  <si>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</si>
  <si>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</si>
  <si>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</si>
  <si>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</si>
  <si>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</si>
  <si>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</si>
  <si>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</si>
  <si>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</si>
  <si>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</si>
  <si>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</si>
  <si>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</si>
  <si>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</si>
  <si>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</si>
  <si>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</si>
  <si>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</si>
  <si>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</si>
  <si>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</si>
  <si>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</si>
  <si>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</si>
  <si>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</si>
  <si>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</si>
  <si>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</si>
  <si>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</si>
  <si>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</si>
  <si>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</si>
  <si>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</si>
  <si>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</si>
  <si>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</si>
  <si>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</si>
  <si>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</si>
  <si>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</si>
  <si>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</si>
  <si>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</si>
  <si>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</si>
  <si>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</si>
  <si>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</si>
  <si>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</si>
  <si>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</si>
  <si>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</si>
  <si>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</si>
  <si>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</si>
  <si>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</si>
  <si>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</si>
  <si>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</si>
  <si>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</si>
  <si>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</si>
  <si>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</si>
  <si>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</si>
  <si>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</si>
  <si>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</si>
  <si>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</si>
  <si>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</si>
  <si>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</si>
  <si>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</si>
  <si>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</si>
  <si>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</si>
  <si>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</si>
  <si>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</si>
  <si>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</si>
  <si>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</si>
  <si>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</si>
  <si>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</si>
  <si>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</si>
  <si>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</si>
  <si>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</si>
  <si>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</si>
  <si>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</si>
  <si>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</si>
  <si>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</si>
  <si>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</si>
  <si>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</si>
  <si>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</si>
  <si>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</si>
  <si>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</si>
  <si>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</si>
  <si>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</si>
  <si>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</si>
  <si>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</si>
  <si>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</si>
  <si>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</si>
  <si>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</si>
  <si>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</si>
  <si>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</si>
  <si>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</si>
  <si>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</si>
  <si>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</si>
  <si>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</si>
  <si>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</si>
  <si>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</si>
  <si>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</si>
  <si>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</si>
  <si>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</si>
  <si>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</si>
  <si>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</si>
  <si>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</si>
  <si>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</si>
  <si>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</si>
  <si>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</si>
  <si>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</si>
  <si>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</si>
  <si>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</si>
  <si>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</si>
  <si>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</si>
  <si>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</si>
  <si>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</si>
  <si>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</si>
  <si>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</si>
  <si>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</si>
  <si>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</si>
  <si>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</si>
  <si>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</si>
  <si>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</si>
  <si>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</si>
  <si>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</si>
  <si>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</si>
  <si>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</si>
  <si>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</si>
  <si>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</si>
  <si>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</si>
  <si>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</si>
  <si>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</si>
  <si>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</si>
  <si>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</si>
  <si>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</si>
  <si>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</si>
  <si>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</si>
  <si>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</si>
  <si>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</si>
  <si>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</si>
  <si>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</si>
  <si>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</si>
  <si>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</si>
  <si>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</si>
  <si>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</si>
  <si>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</si>
  <si>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</si>
  <si>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</si>
  <si>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</si>
  <si>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</si>
  <si>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</si>
  <si>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</si>
  <si>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</si>
  <si>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</si>
  <si>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</si>
  <si>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</si>
  <si>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</si>
  <si>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</si>
  <si>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</si>
  <si>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</si>
  <si>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</si>
  <si>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</si>
  <si>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</si>
  <si>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</si>
  <si>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</si>
  <si>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</si>
  <si>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</si>
  <si>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</si>
  <si>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</si>
  <si>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</si>
  <si>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</si>
  <si>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</si>
  <si>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</si>
  <si>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</si>
  <si>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</si>
  <si>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</si>
  <si>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</si>
  <si>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</si>
  <si>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</si>
  <si>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</si>
  <si>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</si>
  <si>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</si>
  <si>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</si>
  <si>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</si>
  <si>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</si>
  <si>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</si>
  <si>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</si>
  <si>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</si>
  <si>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</si>
  <si>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</si>
  <si>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</si>
  <si>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</si>
  <si>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</si>
  <si>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</si>
  <si>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</si>
  <si>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</si>
  <si>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</si>
  <si>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</si>
  <si>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</si>
  <si>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</si>
  <si>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</si>
  <si>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</si>
  <si>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</si>
  <si>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</si>
  <si>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</si>
  <si>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</si>
  <si>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</si>
  <si>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</si>
  <si>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</si>
  <si>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</si>
  <si>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</si>
  <si>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</si>
  <si>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</si>
  <si>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</si>
  <si>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</si>
  <si>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</si>
  <si>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</si>
  <si>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</si>
  <si>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</si>
  <si>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</si>
  <si>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</si>
  <si>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</si>
  <si>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</si>
  <si>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</si>
  <si>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</si>
  <si>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</si>
  <si>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</si>
  <si>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</si>
  <si>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</si>
  <si>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</si>
  <si>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</si>
  <si>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</si>
  <si>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</si>
  <si>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</si>
  <si>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</si>
  <si>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</si>
  <si>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</si>
  <si>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</si>
  <si>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</si>
  <si>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</si>
  <si>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</si>
  <si>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</si>
  <si>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</si>
  <si>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</si>
  <si>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</si>
  <si>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</si>
  <si>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</si>
  <si>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</si>
  <si>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</si>
  <si>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</si>
  <si>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</si>
  <si>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</si>
  <si>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</si>
  <si>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</si>
  <si>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</si>
  <si>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</si>
  <si>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</si>
  <si>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</si>
  <si>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</si>
  <si>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</si>
  <si>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</si>
  <si>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</si>
  <si>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</si>
  <si>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</si>
  <si>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</si>
  <si>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</si>
  <si>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</si>
  <si>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</si>
  <si>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</si>
  <si>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</si>
  <si>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</si>
  <si>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</si>
  <si>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</si>
  <si>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</si>
  <si>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</si>
  <si>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</si>
  <si>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</si>
  <si>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</si>
  <si>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</si>
  <si>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</si>
  <si>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</si>
  <si>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</si>
  <si>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</si>
  <si>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</si>
  <si>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</si>
  <si>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</si>
  <si>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</si>
  <si>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</si>
  <si>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</si>
  <si>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</si>
  <si>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</si>
  <si>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</si>
  <si>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</si>
  <si>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</si>
  <si>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</si>
  <si>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</si>
  <si>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</si>
  <si>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</si>
  <si>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</si>
  <si>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</si>
  <si>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</si>
  <si>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</si>
  <si>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</si>
  <si>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</si>
  <si>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</si>
  <si>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</si>
  <si>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</si>
  <si>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</si>
  <si>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</si>
  <si>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</si>
  <si>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</si>
  <si>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</si>
  <si>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</si>
  <si>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</si>
  <si>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</si>
  <si>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</si>
  <si>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</si>
  <si>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</si>
  <si>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</si>
  <si>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</si>
  <si>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</si>
  <si>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</si>
  <si>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</si>
  <si>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</si>
  <si>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</si>
  <si>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</si>
  <si>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</si>
  <si>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</si>
  <si>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</si>
  <si>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</si>
  <si>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</si>
  <si>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</si>
  <si>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</si>
  <si>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</si>
  <si>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</si>
  <si>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</si>
  <si>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</si>
  <si>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</si>
  <si>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</si>
  <si>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</si>
  <si>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</si>
  <si>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</si>
  <si>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</si>
  <si>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</si>
  <si>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</si>
  <si>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</si>
  <si>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</si>
  <si>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</si>
  <si>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</si>
  <si>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</si>
  <si>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</si>
  <si>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</si>
  <si>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</si>
  <si>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</si>
  <si>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</si>
  <si>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</si>
  <si>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</si>
  <si>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</si>
  <si>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</si>
  <si>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</si>
  <si>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</si>
  <si>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</si>
  <si>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</si>
  <si>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</si>
  <si>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</si>
  <si>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</si>
  <si>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</si>
  <si>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</si>
  <si>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</si>
  <si>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</si>
  <si>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</si>
  <si>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</si>
  <si>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</si>
  <si>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</si>
  <si>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</si>
  <si>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</si>
  <si>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</si>
  <si>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</si>
  <si>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</si>
  <si>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</si>
  <si>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</si>
  <si>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</si>
  <si>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</si>
  <si>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</si>
  <si>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</si>
  <si>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</si>
  <si>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</si>
  <si>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</si>
  <si>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</si>
  <si>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</si>
  <si>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</si>
  <si>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</si>
  <si>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</si>
  <si>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</si>
  <si>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</si>
  <si>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</si>
  <si>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</si>
  <si>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</si>
  <si>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</si>
  <si>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</si>
  <si>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</si>
  <si>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</si>
  <si>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</si>
  <si>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</si>
  <si>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</si>
  <si>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</si>
  <si>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</si>
  <si>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</si>
  <si>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</si>
  <si>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</si>
  <si>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</si>
  <si>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</si>
  <si>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</si>
  <si>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</si>
  <si>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</si>
  <si>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</si>
  <si>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</si>
  <si>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</si>
  <si>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</si>
  <si>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</si>
  <si>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</si>
  <si>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</si>
  <si>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</si>
  <si>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</si>
  <si>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</si>
  <si>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</si>
  <si>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</si>
  <si>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</si>
  <si>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</si>
  <si>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</si>
  <si>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</si>
  <si>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</si>
  <si>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</si>
  <si>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</si>
  <si>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</si>
  <si>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</si>
  <si>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</si>
  <si>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</si>
  <si>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</si>
  <si>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</si>
  <si>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</si>
  <si>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</si>
  <si>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</si>
  <si>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</si>
  <si>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</si>
  <si>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</si>
  <si>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</si>
  <si>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</si>
  <si>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</si>
  <si>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</si>
  <si>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</si>
  <si>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</si>
  <si>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</si>
  <si>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</si>
  <si>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</si>
  <si>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</si>
  <si>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</si>
  <si>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</si>
  <si>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</si>
  <si>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</si>
  <si>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</si>
  <si>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</si>
  <si>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</si>
  <si>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</si>
  <si>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</si>
  <si>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</si>
  <si>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</si>
  <si>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</si>
  <si>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</si>
  <si>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</si>
  <si>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</si>
  <si>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</si>
  <si>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</si>
  <si>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</si>
  <si>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</si>
  <si>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</si>
  <si>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</si>
  <si>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</si>
  <si>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</si>
  <si>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</si>
  <si>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</si>
  <si>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</si>
  <si>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</si>
  <si>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</si>
  <si>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</si>
  <si>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</si>
  <si>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</si>
  <si>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</si>
  <si>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</si>
  <si>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</si>
  <si>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</si>
  <si>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</si>
  <si>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</si>
  <si>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</si>
  <si>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</si>
  <si>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</si>
  <si>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</si>
  <si>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</si>
  <si>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</si>
  <si>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</si>
  <si>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</si>
  <si>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</si>
  <si>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</si>
  <si>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</si>
  <si>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</si>
  <si>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</si>
  <si>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</si>
  <si>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</si>
  <si>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</si>
  <si>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</si>
  <si>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</si>
  <si>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</si>
  <si>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</si>
  <si>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</si>
  <si>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</si>
  <si>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</si>
  <si>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</si>
  <si>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</si>
  <si>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</si>
  <si>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</si>
  <si>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</si>
  <si>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</si>
  <si>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</si>
  <si>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</si>
  <si>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</si>
  <si>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</si>
  <si>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</si>
  <si>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</si>
  <si>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</si>
  <si>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</si>
  <si>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</si>
  <si>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</si>
  <si>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</si>
  <si>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</si>
  <si>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</si>
  <si>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</si>
  <si>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</si>
  <si>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</si>
  <si>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</si>
  <si>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</si>
  <si>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</si>
  <si>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</si>
  <si>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</si>
  <si>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</si>
  <si>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</si>
  <si>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</si>
  <si>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</si>
  <si>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</si>
  <si>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</si>
  <si>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</si>
  <si>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</si>
  <si>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</si>
  <si>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</si>
  <si>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</si>
  <si>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</si>
  <si>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</si>
  <si>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</si>
  <si>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</si>
  <si>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</si>
  <si>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</si>
  <si>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</si>
  <si>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</si>
  <si>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</si>
  <si>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</si>
  <si>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</si>
  <si>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</si>
  <si>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</si>
  <si>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</si>
  <si>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</si>
  <si>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</si>
  <si>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</si>
  <si>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</si>
  <si>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</si>
  <si>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</si>
  <si>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</si>
  <si>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</si>
  <si>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</si>
  <si>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</si>
  <si>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</si>
  <si>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</si>
  <si>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</si>
  <si>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</si>
  <si>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</si>
  <si>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</si>
  <si>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</si>
  <si>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</si>
  <si>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</si>
  <si>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</si>
  <si>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</si>
  <si>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</si>
  <si>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</si>
  <si>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</si>
  <si>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</si>
  <si>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</si>
  <si>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</si>
  <si>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</si>
  <si>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</si>
  <si>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</si>
  <si>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</si>
  <si>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</si>
  <si>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</si>
  <si>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</si>
  <si>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</si>
  <si>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</si>
  <si>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</si>
  <si>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</si>
  <si>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</si>
  <si>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</si>
  <si>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</si>
  <si>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</si>
  <si>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</si>
  <si>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</si>
  <si>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</si>
  <si>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</si>
  <si>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</si>
  <si>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</si>
  <si>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</si>
  <si>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</si>
  <si>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</si>
  <si>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</si>
  <si>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</si>
  <si>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</si>
  <si>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</si>
  <si>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</si>
  <si>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</si>
  <si>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</si>
  <si>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</si>
  <si>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</si>
  <si>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</si>
  <si>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</si>
  <si>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</si>
  <si>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</si>
  <si>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</si>
  <si>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</si>
  <si>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</si>
  <si>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</si>
  <si>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</si>
  <si>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</si>
  <si>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</si>
  <si>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</si>
  <si>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</si>
  <si>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</si>
  <si>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</si>
  <si>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</si>
  <si>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</si>
  <si>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</si>
  <si>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</si>
  <si>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</si>
  <si>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</si>
  <si>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</si>
  <si>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</si>
  <si>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</si>
  <si>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</si>
  <si>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</si>
  <si>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</si>
  <si>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</si>
  <si>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</si>
  <si>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</si>
  <si>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</si>
  <si>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</si>
  <si>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</si>
  <si>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</si>
  <si>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</si>
  <si>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</si>
  <si>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</si>
  <si>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</si>
  <si>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</si>
  <si>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</si>
  <si>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</si>
  <si>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</si>
  <si>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</si>
  <si>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</si>
  <si>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</si>
  <si>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</si>
  <si>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</si>
  <si>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</si>
  <si>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</si>
  <si>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</si>
  <si>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</si>
  <si>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</si>
  <si>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</si>
  <si>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</si>
  <si>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</si>
  <si>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</si>
  <si>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</si>
  <si>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</si>
  <si>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</si>
  <si>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</si>
  <si>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</si>
  <si>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</si>
  <si>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</si>
  <si>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</si>
  <si>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</si>
  <si>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</si>
  <si>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</si>
  <si>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</si>
  <si>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</si>
  <si>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</si>
  <si>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</si>
  <si>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</si>
  <si>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</si>
  <si>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</si>
  <si>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</si>
  <si>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</si>
  <si>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</si>
  <si>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</si>
  <si>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</si>
  <si>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</si>
  <si>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</si>
  <si>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</si>
  <si>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</si>
  <si>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</si>
  <si>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</si>
  <si>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</si>
  <si>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</si>
  <si>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</si>
  <si>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</si>
  <si>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</si>
  <si>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</si>
  <si>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</si>
  <si>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</si>
  <si>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</si>
  <si>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</si>
  <si>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</si>
  <si>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</si>
  <si>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</si>
  <si>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</si>
  <si>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</si>
  <si>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</si>
  <si>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</si>
  <si>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</si>
  <si>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</si>
  <si>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</si>
  <si>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</si>
  <si>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</si>
  <si>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</si>
  <si>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</si>
  <si>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</si>
  <si>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</si>
  <si>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</si>
  <si>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</si>
  <si>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</si>
  <si>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</si>
  <si>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</si>
  <si>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</si>
  <si>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</si>
  <si>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</si>
  <si>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</si>
  <si>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</si>
  <si>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</si>
  <si>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</si>
  <si>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</si>
  <si>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</si>
  <si>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</si>
  <si>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</si>
  <si>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</si>
  <si>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</si>
  <si>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</si>
  <si>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</si>
  <si>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</si>
  <si>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</si>
  <si>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</si>
  <si>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</si>
  <si>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</si>
  <si>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</si>
  <si>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</si>
  <si>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</si>
  <si>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</si>
  <si>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</si>
  <si>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</si>
  <si>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</si>
  <si>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</si>
  <si>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</si>
  <si>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</si>
  <si>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</si>
  <si>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</si>
  <si>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</si>
  <si>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</si>
  <si>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</si>
  <si>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</si>
  <si>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</si>
  <si>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</si>
  <si>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</si>
  <si>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</si>
  <si>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</si>
  <si>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</si>
  <si>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</si>
  <si>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</si>
  <si>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</si>
  <si>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</si>
  <si>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</si>
  <si>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</si>
  <si>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</si>
  <si>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</si>
  <si>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</si>
  <si>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</si>
  <si>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</si>
  <si>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</si>
  <si>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</si>
  <si>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</si>
  <si>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</si>
  <si>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</si>
  <si>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</si>
  <si>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</si>
  <si>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</si>
  <si>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</si>
  <si>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</si>
  <si>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</si>
  <si>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</si>
  <si>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</si>
  <si>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</si>
  <si>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</si>
  <si>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</si>
  <si>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</si>
  <si>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</si>
  <si>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</si>
  <si>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</si>
  <si>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</si>
  <si>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</si>
  <si>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</si>
  <si>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</si>
  <si>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</si>
  <si>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</si>
  <si>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</si>
  <si>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</si>
  <si>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</si>
  <si>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</si>
  <si>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</si>
  <si>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</si>
  <si>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</si>
  <si>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</si>
  <si>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</si>
  <si>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</si>
  <si>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</si>
  <si>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</si>
  <si>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</si>
  <si>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</si>
  <si>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</si>
  <si>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</si>
  <si>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</si>
  <si>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</si>
  <si>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</si>
  <si>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</si>
  <si>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</si>
  <si>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</si>
  <si>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</si>
  <si>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</si>
  <si>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</si>
  <si>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</si>
  <si>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</si>
  <si>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</si>
  <si>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</si>
  <si>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</si>
  <si>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</si>
  <si>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</si>
  <si>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</si>
  <si>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</si>
  <si>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</si>
  <si>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</si>
  <si>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</si>
  <si>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</si>
  <si>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</si>
  <si>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</si>
  <si>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</si>
  <si>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</si>
  <si>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</si>
  <si>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</si>
  <si>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</si>
  <si>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</si>
  <si>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</si>
  <si>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</si>
  <si>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</si>
  <si>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</si>
  <si>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</si>
  <si>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</si>
  <si>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</si>
  <si>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</si>
  <si>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</si>
  <si>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</si>
  <si>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</si>
  <si>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</si>
  <si>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</si>
  <si>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</si>
  <si>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</si>
  <si>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</si>
  <si>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</si>
  <si>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</si>
  <si>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</si>
  <si>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</si>
  <si>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</si>
  <si>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</si>
  <si>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</si>
  <si>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</si>
  <si>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</si>
  <si>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</si>
  <si>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</si>
  <si>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</si>
  <si>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</si>
  <si>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</si>
  <si>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</si>
  <si>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</si>
  <si>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</si>
  <si>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</si>
  <si>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</si>
  <si>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</si>
  <si>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</si>
  <si>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</si>
  <si>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</si>
  <si>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</si>
  <si>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</si>
  <si>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</si>
  <si>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</si>
  <si>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</si>
  <si>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</si>
  <si>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</si>
  <si>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</si>
  <si>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</si>
  <si>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</si>
  <si>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</si>
  <si>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</si>
  <si>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</si>
  <si>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</si>
  <si>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</si>
  <si>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</si>
  <si>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</si>
  <si>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</si>
  <si>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</si>
  <si>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</si>
  <si>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</si>
  <si>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</si>
  <si>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</si>
  <si>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</si>
  <si>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</si>
  <si>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</si>
  <si>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</si>
  <si>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</si>
  <si>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</si>
  <si>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</si>
  <si>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</si>
  <si>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</si>
  <si>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</si>
  <si>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</si>
  <si>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</si>
  <si>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</si>
  <si>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</si>
  <si>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</si>
  <si>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</si>
  <si>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</si>
  <si>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</si>
  <si>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</si>
  <si>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</si>
  <si>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</si>
  <si>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</si>
  <si>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</si>
  <si>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</si>
  <si>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</si>
  <si>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</si>
  <si>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</si>
  <si>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</si>
  <si>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</si>
  <si>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</si>
  <si>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</si>
  <si>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</si>
  <si>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</si>
  <si>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</si>
  <si>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</si>
  <si>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</si>
  <si>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</si>
  <si>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</si>
  <si>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</si>
  <si>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</si>
  <si>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</si>
  <si>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</si>
  <si>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</si>
  <si>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</si>
  <si>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</si>
  <si>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</si>
  <si>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</si>
  <si>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</si>
  <si>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</si>
  <si>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</si>
  <si>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</si>
  <si>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</si>
  <si>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</si>
  <si>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</si>
  <si>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</si>
  <si>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</si>
  <si>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</si>
  <si>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</si>
  <si>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</si>
  <si>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</si>
  <si>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</si>
  <si>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</si>
  <si>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</si>
  <si>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</si>
  <si>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</si>
  <si>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</si>
  <si>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</si>
  <si>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</si>
  <si>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</si>
  <si>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</si>
  <si>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</si>
  <si>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</si>
  <si>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</si>
  <si>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</si>
  <si>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</si>
  <si>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</si>
  <si>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</si>
  <si>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</si>
  <si>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</si>
  <si>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</si>
  <si>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</si>
  <si>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</si>
  <si>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</si>
  <si>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</si>
  <si>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</si>
  <si>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</si>
  <si>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</si>
  <si>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</si>
  <si>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</si>
  <si>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</si>
  <si>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</si>
  <si>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</si>
  <si>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</si>
  <si>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</si>
  <si>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</si>
  <si>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</si>
  <si>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</si>
  <si>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</si>
  <si>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</si>
  <si>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</si>
  <si>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</si>
  <si>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</si>
  <si>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</si>
  <si>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</si>
  <si>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</si>
  <si>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</si>
  <si>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</si>
  <si>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</si>
  <si>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</si>
  <si>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</si>
  <si>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</si>
  <si>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</si>
  <si>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</si>
  <si>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</si>
  <si>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</si>
  <si>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</si>
  <si>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</si>
  <si>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</si>
  <si>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</si>
  <si>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</si>
  <si>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</si>
  <si>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</si>
  <si>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</si>
  <si>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</si>
  <si>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</si>
  <si>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</si>
  <si>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</si>
  <si>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</si>
  <si>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</si>
  <si>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</si>
  <si>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</si>
  <si>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</si>
  <si>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</si>
  <si>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</si>
  <si>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</si>
  <si>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</si>
  <si>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</si>
  <si>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</si>
  <si>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</si>
  <si>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</si>
  <si>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</si>
  <si>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</si>
  <si>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</si>
  <si>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</si>
  <si>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</si>
  <si>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</si>
  <si>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</si>
  <si>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</si>
  <si>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</si>
  <si>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</si>
  <si>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</si>
  <si>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</si>
  <si>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</si>
  <si>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</si>
  <si>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</si>
  <si>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</si>
  <si>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</si>
  <si>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</si>
  <si>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</si>
  <si>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</si>
  <si>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</si>
  <si>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</si>
  <si>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</si>
  <si>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</si>
  <si>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</si>
  <si>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</si>
  <si>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</si>
  <si>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</si>
  <si>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</si>
  <si>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</si>
  <si>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</si>
  <si>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</si>
  <si>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</si>
  <si>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</si>
  <si>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</si>
  <si>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</si>
  <si>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</si>
  <si>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</si>
  <si>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</si>
  <si>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</si>
  <si>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</si>
  <si>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</si>
  <si>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</si>
  <si>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</si>
  <si>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</si>
  <si>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</si>
  <si>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</si>
  <si>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</si>
  <si>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</si>
  <si>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</si>
  <si>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</si>
  <si>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</si>
  <si>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</si>
  <si>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</si>
  <si>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</si>
  <si>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</si>
  <si>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</si>
  <si>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</si>
  <si>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</si>
  <si>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</si>
  <si>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</si>
  <si>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</si>
  <si>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</si>
  <si>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</si>
  <si>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</si>
  <si>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</si>
  <si>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</si>
  <si>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</si>
  <si>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</si>
  <si>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</si>
  <si>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</si>
  <si>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</si>
  <si>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</si>
  <si>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</si>
  <si>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</si>
  <si>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</si>
  <si>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</si>
  <si>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</si>
  <si>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</si>
  <si>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</si>
  <si>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</si>
  <si>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</si>
  <si>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</si>
  <si>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</si>
  <si>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</si>
  <si>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</si>
  <si>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</si>
  <si>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</si>
  <si>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</si>
  <si>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</si>
  <si>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</si>
  <si>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</si>
  <si>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</si>
  <si>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</si>
  <si>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</si>
  <si>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</si>
  <si>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</si>
  <si>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</si>
  <si>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</si>
  <si>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</si>
  <si>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</si>
  <si>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</si>
  <si>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</si>
  <si>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</si>
  <si>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</si>
  <si>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</si>
  <si>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</si>
  <si>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</si>
  <si>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</si>
  <si>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</si>
  <si>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</si>
  <si>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</si>
  <si>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</si>
  <si>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</si>
  <si>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</si>
  <si>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</si>
  <si>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</si>
  <si>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</si>
  <si>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</si>
  <si>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</si>
  <si>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</si>
  <si>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</si>
  <si>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</si>
  <si>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</si>
  <si>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</si>
  <si>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</si>
  <si>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</si>
  <si>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</si>
  <si>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</si>
  <si>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</si>
  <si>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</si>
  <si>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</si>
  <si>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</si>
  <si>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</si>
  <si>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</si>
  <si>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</si>
  <si>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</si>
  <si>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</si>
  <si>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</si>
  <si>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</si>
  <si>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</si>
  <si>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</si>
  <si>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</si>
  <si>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</si>
  <si>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</si>
  <si>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</si>
  <si>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</si>
  <si>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</si>
  <si>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</si>
  <si>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</si>
  <si>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</si>
  <si>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</si>
  <si>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</si>
  <si>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</si>
  <si>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</si>
  <si>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</si>
  <si>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</si>
  <si>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</si>
  <si>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</si>
  <si>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</si>
  <si>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</si>
  <si>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</si>
  <si>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</si>
  <si>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</si>
  <si>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</si>
  <si>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</si>
  <si>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</si>
  <si>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</si>
  <si>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</si>
  <si>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</si>
  <si>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</si>
  <si>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</si>
  <si>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</si>
  <si>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</si>
  <si>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</si>
  <si>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</si>
  <si>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</si>
  <si>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</si>
  <si>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</si>
  <si>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</si>
  <si>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</si>
  <si>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</si>
  <si>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</si>
  <si>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</si>
  <si>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</si>
  <si>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</si>
  <si>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</si>
  <si>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</si>
  <si>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</si>
  <si>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</si>
  <si>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</si>
  <si>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</si>
  <si>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</si>
  <si>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</si>
  <si>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</si>
  <si>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</si>
  <si>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</si>
  <si>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</si>
  <si>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</si>
  <si>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</si>
  <si>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</si>
  <si>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</si>
  <si>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</si>
  <si>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</si>
  <si>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</si>
  <si>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</si>
  <si>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</si>
  <si>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</si>
  <si>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</si>
  <si>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</si>
  <si>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</si>
  <si>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</si>
  <si>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</si>
  <si>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</si>
  <si>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</si>
  <si>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</si>
  <si>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</si>
  <si>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</si>
  <si>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</si>
  <si>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</si>
  <si>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</si>
  <si>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</si>
  <si>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</si>
  <si>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</si>
  <si>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</si>
  <si>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</si>
  <si>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</si>
  <si>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</si>
  <si>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</si>
  <si>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</si>
  <si>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</si>
  <si>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</si>
  <si>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</si>
  <si>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</si>
  <si>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</si>
  <si>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</si>
  <si>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</si>
  <si>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</si>
  <si>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</si>
  <si>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</si>
  <si>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</si>
  <si>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</si>
  <si>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</si>
  <si>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</si>
  <si>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</si>
  <si>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</si>
  <si>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</si>
  <si>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</si>
  <si>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</si>
  <si>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</si>
  <si>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</si>
  <si>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</si>
  <si>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</si>
  <si>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</si>
  <si>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</si>
  <si>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</si>
  <si>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</si>
  <si>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</si>
  <si>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</si>
  <si>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</si>
  <si>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</si>
  <si>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</si>
  <si>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</si>
  <si>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</si>
  <si>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</si>
  <si>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</si>
  <si>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</si>
  <si>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</si>
  <si>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</si>
  <si>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</si>
  <si>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</si>
  <si>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</si>
  <si>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</si>
  <si>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</si>
  <si>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</si>
  <si>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</si>
  <si>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</si>
  <si>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</si>
  <si>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</si>
  <si>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</si>
  <si>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</si>
  <si>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</si>
  <si>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</si>
  <si>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</si>
  <si>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</si>
  <si>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</si>
  <si>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</si>
  <si>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</si>
  <si>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</si>
  <si>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</si>
  <si>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</si>
  <si>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</si>
  <si>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</si>
  <si>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</si>
  <si>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</si>
  <si>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</si>
  <si>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</si>
  <si>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</si>
  <si>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</si>
  <si>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</si>
  <si>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</si>
  <si>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</si>
  <si>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</si>
  <si>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</si>
  <si>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</si>
  <si>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</si>
  <si>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</si>
  <si>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</si>
  <si>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</si>
  <si>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</si>
  <si>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</si>
  <si>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</si>
  <si>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</si>
  <si>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</si>
  <si>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</si>
  <si>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</si>
  <si>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</si>
  <si>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</si>
  <si>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</si>
  <si>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</si>
  <si>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</si>
  <si>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</si>
  <si>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</si>
  <si>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</si>
  <si>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</si>
  <si>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</si>
  <si>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</si>
  <si>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</si>
  <si>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</si>
  <si>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</si>
  <si>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</si>
  <si>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</si>
  <si>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</si>
  <si>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</si>
  <si>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</si>
  <si>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</si>
  <si>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</si>
  <si>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</si>
  <si>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</si>
  <si>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</si>
  <si>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</si>
  <si>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</si>
  <si>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</si>
  <si>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</si>
  <si>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</si>
  <si>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</si>
  <si>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</si>
  <si>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</si>
  <si>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</si>
  <si>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</si>
  <si>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</si>
  <si>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</si>
  <si>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</si>
  <si>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</si>
  <si>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</si>
  <si>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</si>
  <si>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</si>
  <si>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</si>
  <si>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</si>
  <si>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</si>
  <si>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</si>
  <si>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</si>
  <si>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</si>
  <si>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</si>
  <si>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</si>
  <si>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</si>
  <si>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</si>
  <si>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</si>
  <si>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</si>
  <si>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</si>
  <si>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</si>
  <si>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</si>
  <si>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</si>
  <si>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</si>
  <si>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</si>
  <si>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</si>
  <si>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</si>
  <si>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</si>
  <si>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</si>
  <si>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</si>
  <si>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</si>
  <si>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</si>
  <si>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</si>
  <si>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</si>
  <si>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</si>
  <si>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</si>
  <si>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</si>
  <si>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</si>
  <si>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</si>
  <si>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</si>
  <si>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</si>
  <si>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</si>
  <si>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</si>
  <si>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</si>
  <si>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</si>
  <si>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</si>
  <si>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</si>
  <si>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</si>
  <si>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</si>
  <si>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</si>
  <si>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</si>
  <si>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</si>
  <si>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</si>
  <si>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</si>
  <si>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</si>
  <si>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</si>
  <si>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</si>
  <si>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</si>
  <si>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</si>
  <si>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</si>
  <si>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</si>
  <si>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</si>
  <si>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</si>
  <si>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</si>
  <si>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</si>
  <si>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</si>
  <si>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</si>
  <si>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</si>
  <si>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</si>
  <si>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</si>
  <si>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</si>
  <si>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</si>
  <si>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</si>
  <si>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</si>
  <si>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</si>
  <si>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</si>
  <si>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</si>
  <si>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</si>
  <si>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</si>
  <si>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</si>
  <si>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</si>
  <si>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</si>
  <si>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</si>
  <si>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</si>
  <si>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</si>
  <si>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</si>
  <si>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</si>
  <si>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</si>
  <si>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</si>
  <si>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</si>
  <si>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</si>
  <si>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</si>
  <si>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</si>
  <si>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</si>
  <si>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</si>
  <si>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</si>
  <si>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</si>
  <si>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</si>
  <si>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</si>
  <si>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</si>
  <si>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</si>
  <si>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</si>
  <si>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</si>
  <si>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</si>
  <si>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</si>
  <si>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</si>
  <si>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</si>
  <si>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</si>
  <si>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</si>
  <si>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</si>
  <si>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</si>
  <si>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</si>
  <si>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</si>
  <si>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</si>
  <si>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</si>
  <si>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</si>
  <si>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</si>
  <si>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</si>
  <si>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</si>
  <si>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</si>
  <si>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</si>
  <si>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</si>
  <si>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</si>
  <si>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</si>
  <si>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</si>
  <si>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</si>
  <si>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</si>
  <si>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</si>
  <si>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</si>
  <si>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</si>
  <si>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</si>
  <si>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</si>
  <si>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</si>
  <si>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</si>
  <si>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</si>
  <si>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</si>
  <si>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</si>
  <si>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</si>
  <si>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</si>
  <si>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</si>
  <si>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</si>
  <si>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</si>
  <si>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</si>
  <si>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</si>
  <si>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</si>
  <si>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</si>
  <si>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</si>
  <si>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</si>
  <si>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</si>
  <si>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</si>
  <si>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</si>
  <si>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</si>
  <si>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</si>
  <si>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</si>
  <si>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</si>
  <si>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</si>
  <si>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</si>
  <si>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</si>
  <si>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</si>
  <si>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</si>
  <si>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</si>
  <si>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</si>
  <si>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</si>
  <si>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</si>
  <si>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</si>
  <si>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</si>
  <si>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</si>
  <si>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</si>
  <si>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</si>
  <si>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</si>
  <si>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</si>
  <si>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</si>
  <si>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</si>
  <si>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</si>
  <si>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</si>
  <si>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</si>
  <si>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</si>
  <si>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</si>
  <si>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</si>
  <si>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</si>
  <si>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</si>
  <si>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</si>
  <si>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</si>
  <si>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</si>
  <si>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</si>
  <si>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</si>
  <si>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</si>
  <si>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</si>
  <si>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</si>
  <si>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</si>
  <si>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</si>
  <si>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</si>
  <si>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</si>
  <si>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</si>
  <si>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</si>
  <si>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</si>
  <si>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</si>
  <si>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</si>
  <si>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</si>
  <si>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</si>
  <si>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</si>
  <si>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</si>
  <si>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</si>
  <si>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</si>
  <si>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</si>
  <si>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</si>
  <si>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</si>
  <si>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</si>
  <si>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</si>
  <si>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</si>
  <si>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</si>
  <si>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</si>
  <si>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</si>
  <si>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</si>
  <si>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</si>
  <si>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</si>
  <si>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</si>
  <si>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</si>
  <si>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</si>
  <si>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</si>
  <si>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</si>
  <si>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</si>
  <si>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</si>
  <si>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</si>
  <si>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</si>
  <si>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</si>
  <si>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</si>
  <si>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</si>
  <si>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</si>
  <si>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</si>
  <si>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</si>
  <si>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</si>
  <si>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</si>
  <si>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</si>
  <si>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</si>
  <si>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</si>
  <si>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</si>
  <si>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</si>
  <si>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</si>
  <si>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</si>
  <si>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</si>
  <si>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</si>
  <si>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</si>
  <si>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</si>
  <si>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</si>
  <si>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</si>
  <si>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</si>
  <si>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</si>
  <si>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</si>
  <si>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</si>
  <si>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</si>
  <si>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</si>
  <si>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</si>
  <si>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</si>
  <si>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</si>
  <si>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</si>
  <si>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</si>
  <si>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</si>
  <si>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</si>
  <si>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</si>
  <si>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</si>
  <si>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</si>
  <si>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</si>
  <si>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</si>
  <si>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</si>
  <si>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</si>
  <si>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</si>
  <si>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</si>
  <si>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</si>
  <si>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</si>
  <si>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</si>
  <si>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</si>
  <si>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</si>
  <si>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</si>
  <si>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</si>
  <si>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</si>
  <si>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</si>
  <si>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</si>
  <si>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</si>
  <si>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</si>
  <si>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</si>
  <si>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</si>
  <si>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</si>
  <si>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</si>
  <si>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</si>
  <si>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</si>
  <si>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</si>
  <si>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</si>
  <si>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</si>
  <si>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</si>
  <si>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</si>
  <si>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</si>
  <si>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</si>
  <si>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</si>
  <si>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</si>
  <si>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</si>
  <si>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</si>
  <si>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</si>
  <si>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</si>
  <si>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</si>
  <si>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</si>
  <si>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</si>
  <si>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</si>
  <si>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</si>
  <si>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</si>
  <si>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</si>
  <si>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</si>
  <si>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</si>
  <si>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</si>
  <si>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</si>
  <si>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</si>
  <si>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</si>
  <si>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</si>
  <si>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</si>
  <si>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</si>
  <si>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</si>
  <si>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</si>
  <si>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</si>
  <si>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</si>
  <si>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</si>
  <si>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</si>
  <si>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</si>
  <si>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</si>
  <si>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</si>
  <si>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</si>
  <si>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</si>
  <si>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</si>
  <si>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PCM-20251126-00001559</t>
  </si>
  <si>
    <t xml:space="preserve">down again , 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</si>
  <si>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</si>
  <si>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</si>
  <si>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</si>
  <si>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</si>
  <si>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</si>
  <si>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</si>
  <si>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</si>
  <si>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</si>
  <si>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</si>
  <si>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</si>
  <si>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</si>
  <si>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</si>
  <si>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</si>
  <si>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</si>
  <si>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</si>
  <si>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</si>
  <si>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</si>
  <si>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</si>
  <si>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</si>
  <si>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</si>
  <si>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</si>
  <si>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</si>
  <si>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</si>
  <si>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</si>
  <si>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</si>
  <si>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</si>
  <si>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</si>
  <si>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</si>
  <si>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</si>
  <si>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</si>
  <si>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</si>
  <si>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</si>
  <si>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</si>
  <si>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</si>
  <si>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</si>
  <si>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</si>
  <si>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</si>
  <si>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</si>
  <si>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</si>
  <si>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</si>
  <si>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</si>
  <si>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</si>
  <si>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</si>
  <si>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</si>
  <si>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</si>
  <si>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</si>
  <si>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</si>
  <si>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</si>
  <si>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</si>
  <si>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</si>
  <si>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</si>
  <si>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</si>
  <si>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</si>
  <si>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</si>
  <si>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</si>
  <si>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</si>
  <si>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</si>
  <si>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</si>
  <si>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</si>
  <si>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</si>
  <si>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</si>
  <si>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</si>
  <si>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</si>
  <si>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</si>
  <si>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</si>
  <si>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</si>
  <si>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</si>
  <si>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</si>
  <si>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</si>
  <si>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</si>
  <si>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</si>
  <si>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</si>
  <si>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</si>
  <si>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</si>
  <si>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</si>
  <si>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</si>
  <si>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</si>
  <si>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</si>
  <si>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</si>
  <si>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</si>
  <si>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</si>
  <si>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</si>
  <si>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</si>
  <si>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</si>
  <si>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PCM-20251126-00002178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</si>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</sst>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66" dataDxfId="165" headerRowBorderDxfId="163" tableBorderDxfId="164" totalsRowBorderDxfId="162">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3" totalsRowShown="0" headerRowDxfId="40" dataDxfId="39" headerRowBorderDxfId="37" tableBorderDxfId="38" totalsRowBorderDxfId="36">
  <autoFilter ref="A1:L3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tabSelected="1"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325.03110844907496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12662</v>
      </c>
      <c r="E3" s="136" t="s">
        <v>39021</v>
      </c>
      <c r="F3" s="135">
        <v>45987.744976851849</v>
      </c>
      <c r="G3" s="134">
        <f ca="1">IFERROR(NOW()-F3,"-")</f>
        <v>0.23455752315203426</v>
      </c>
      <c r="H3" s="135">
        <v>45987.96162037037</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45987.979534375001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45987.979534375001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45987.979534375001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45987.979534375001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45987.979534375001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45987.979534375001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45987.979534375001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45987.979534375001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45987.979534375001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45987.979534375001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45987.979534375001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45987.979534375001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45987.979534375001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45987.979534375001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45987.979534375001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45987.979534375001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45987.979534375001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45987.979534375001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45987.979534375001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45987.979534375001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45987.979534375001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45987.979534375001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45987.979534375001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45987.979534375001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45987.979534375001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45987.979534375001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45987.979534375001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45987.979534375001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45987.979534375001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45987.979534375001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45987.979534375001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45987.979534375001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45987.979534375001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45987.979534375001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45987.979534375001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45987.979534375001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45987.979534375001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45987.979534375001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45987.979534375001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45987.979534375001</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45987.979534375001</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45987.979534375001</v>
      </c>
      <c r="H45" s="135"/>
      <c r="I45" s="137" t="str">
        <f>IFERROR(VLOOKUP(D45,DB!A:F,6,0),"")</f>
        <v/>
      </c>
      <c r="J45" s="137" t="str">
        <f>IFERROR(VLOOKUP(D45,DB!A:G,7,0),"")</f>
        <v/>
      </c>
      <c r="K45" s="133"/>
      <c r="L45" s="132" t="str">
        <f>IFERROR(VLOOKUP(D45,DB!A:I,9,0),"")</f>
        <v/>
      </c>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sheetData>
  <customSheetViews>
    <customSheetView guid="{F6042A99-DD27-4453-835D-0834D95730CC}" filter="1" showAutoFilter="1">
      <pageMargins left="0" right="0" top="0" bottom="0" header="0" footer="0"/>
      <autoFilter ref="B1:M1" xr:uid="{9E5361A9-C995-412B-8830-0059B1A6DAD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162.97969641203963</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3.5921153935196344</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39109</v>
      </c>
      <c r="B5" s="18" t="str">
        <f>IFERROR(VLOOKUP(D5,DB!A:K,11,0),"")</f>
        <v>R2</v>
      </c>
      <c r="C5" s="18">
        <v>1</v>
      </c>
      <c r="D5" s="18" t="s">
        <v>38846</v>
      </c>
      <c r="E5" s="99" t="s">
        <v>39021</v>
      </c>
      <c r="F5" s="100">
        <v>45987.961817129632</v>
      </c>
      <c r="G5" s="101">
        <f ca="1">IFERROR(NOW()-F5,"-")</f>
        <v>1.7717245369567536E-2</v>
      </c>
      <c r="H5" s="100">
        <v>45987.955601851849</v>
      </c>
      <c r="I5" s="18" t="str">
        <f>IFERROR(VLOOKUP(D5,DB!A:F,6,0),"")</f>
        <v>Power cube</v>
      </c>
      <c r="J5" s="18" t="str">
        <f>IFERROR(VLOOKUP(D5,DB!A:G,7,0),"")</f>
        <v>Good+No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45987.979534375001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45987.979534375001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45987.979534375001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45987.979534375001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45987.979534375001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45987.979534375001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45987.979534375001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45987.979534375001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45987.979534375001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45987.979534375001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45987.979534375001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45987.979534375001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45987.979534375001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45987.979534375001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45987.979534375001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45987.979534375001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45987.979534375001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45987.979534375001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45987.979534375001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45987.979534375001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45987.979534375001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45987.979534375001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45987.979534375001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45987.979534375001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45987.979534375001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45987.979534375001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45987.979534375001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45987.979534375001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45987.979534375001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45987.979534375001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45987.979534375001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45987.979534375001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45987.979534375001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45987.979534375001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45987.979534375001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45987.979534375001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45987.979534375001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45987.979534375001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45987.979534375001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45987.979534375001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45987.979534375001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45987.979534375001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45987.979534375001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45987.979534375001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45987.979534375001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45987.979534375001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45987.979534375001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45987.979534375001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45987.979534375001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45987.979534375001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45987.979534375001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45987.979534375001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45987.979534375001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45987.979534375001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45987.979534375001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45987.979534375001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45987.979534375001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45987.979534375001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45987.979534375001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45987.979534375001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45987.979534375001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45987.979534375001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45987.979534375001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45987.979534375001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45987.979534375001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45987.979534375001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45987.979534375001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45987.979534375001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45987.979534375001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45987.979534375001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45987.979534375001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45987.979534375001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45987.979534375001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45987.979534375001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45987.979534375001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45987.979534375001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45987.979534375001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45987.979534375001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45987.979534375001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45987.979534375001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45987.979534375001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45987.979534375001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45987.979534375001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45987.979534375001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45987.979534375001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45987.979534375001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45987.979534375001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45987.979534375001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45987.979534375001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45987.979534375001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45987.979534375001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45987.979534375001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45987.979534375001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45987.979534375001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45987.979534375001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45987.979534375001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45987.979534375001</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8" sqref="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45987.979534375001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45987.979534375001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45987.979534375001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45987.979534375001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45987.979534375001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45987.979534375001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45987.979534375001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45987.979534375001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45987.979534375001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45987.979534375001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45987.979534375001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45987.979534375001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45987.979534375001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45987.979534375001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45987.979534375001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45987.979534375001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45987.979534375001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45987.979534375001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45987.979534375001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45987.979534375001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45987.979534375001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45987.979534375001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45987.979534375001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45987.979534375001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45987.979534375001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45987.979534375001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45987.979534375001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45987.979534375001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45987.979534375001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45987.979534375001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45987.979534375001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45987.979534375001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45987.979534375001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45987.979534375001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45987.979534375001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45987.979534375001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45987.979534375001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45987.979534375001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45987.979534375001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45987.979534375001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45987.979534375001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45987.979534375001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45987.979534375001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45987.979534375001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45987.979534375001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45987.979534375001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45987.979534375001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45987.979534375001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45987.979534375001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45987.979534375001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45987.979534375001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45987.979534375001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45987.979534375001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45987.979534375001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45987.979534375001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45987.979534375001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45987.979534375001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45987.979534375001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45987.979534375001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45987.979534375001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45987.979534375001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45987.979534375001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45987.979534375001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45987.979534375001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45987.979534375001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45987.979534375001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45987.979534375001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45987.979534375001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45987.979534375001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45987.979534375001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45987.979534375001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45987.979534375001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45987.979534375001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45987.979534375001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45987.979534375001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45987.979534375001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45987.979534375001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45987.979534375001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45987.979534375001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45987.979534375001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45987.979534375001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45987.979534375001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45987.979534375001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45987.979534375001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45987.979534375001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45987.979534375001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45987.979534375001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45987.979534375001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45987.979534375001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45987.979534375001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45987.979534375001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45987.979534375001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45987.979534375001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45987.979534375001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45987.979534375001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45987.979534375001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45987.979534375001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45987.979534375001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45987.979534375001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45987.979534375001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45987.979534375001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45987.979534375001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45987.979534375001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45987.979534375001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45987.979534375001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45987.979534375001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45987.979534375001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45987.979534375001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45987.979534375001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45987.979534375001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45987.979534375001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45987.979534375001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45987.979534375001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45987.979534375001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45987.979534375001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45987.979534375001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45987.979534375001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45987.979534375001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45987.979534375001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45987.979534375001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45987.979534375001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45987.979534375001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45987.979534375001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45987.979534375001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45987.979534375001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45987.979534375001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45987.979534375001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45987.979534375001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45987.979534375001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45987.979534375001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45987.979534375001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45987.979534375001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45987.979534375001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45987.979534375001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45987.979534375001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45987.979534375001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45987.979534375001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45987.979534375001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45987.979534375001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45987.979534375001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45987.979534375001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45987.979534375001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45987.979534375001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45987.979534375001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45987.979534375001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45987.979534375001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45987.979534375001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45987.979534375001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45987.979534375001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45987.979534375001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45987.979534375001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45987.979534375001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45987.979534375001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45987.979534375001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45987.979534375001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45987.979534375001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45987.979534375001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45987.979534375001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45987.979534375001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45987.979534375001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45987.979534375001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45987.979534375001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45987.979534375001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45987.979534375001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45987.979534375001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45987.979534375001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45987.979534375001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45987.979534375001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45987.979534375001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45987.979534375001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45987.979534375001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45987.979534375001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45987.979534375001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45987.979534375001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45987.979534375001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45987.979534375001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45987.979534375001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45987.979534375001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45987.979534375001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45987.979534375001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45987.979534375001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45987.979534375001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45987.979534375001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45987.979534375001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45987.979534375001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45987.979534375001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45987.979534375001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45987.979534375001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45987.979534375001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45987.979534375001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45987.979534375001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45987.979534375001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45987.979534375001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45987.979534375001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45987.979534375001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45987.979534375001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45987.979534375001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45987.979534375001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45987.979534375001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45987.979534375001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45987.979534375001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45987.979534375001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45987.979534375001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45987.979534375001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45987.979534375001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45987.979534375001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45987.979534375001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45987.979534375001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45987.979534375001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45987.979534375001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45987.979534375001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45987.979534375001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45987.979534375001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45987.979534375001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45987.979534375001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45987.979534375001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45987.979534375001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45987.979534375001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45987.979534375001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45987.979534375001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45987.979534375001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45987.979534375001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45987.979534375001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45987.979534375001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45987.979534375001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45987.979534375001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45987.979534375001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45987.979534375001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45987.979534375001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45987.979534375001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45987.979534375001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45987.979534375001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45987.979534375001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45987.979534375001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45987.979534375001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45987.979534375001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45987.979534375001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45987.979534375001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45987.979534375001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45987.979534375001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45987.979534375001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45987.979534375001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45987.979534375001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45987.979534375001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45987.979534375001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45987.979534375001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45987.979534375001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45987.979534375001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45987.979534375001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45987.979534375001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45987.979534375001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45987.979534375001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45987.979534375001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45987.979534375001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45987.979534375001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45987.979534375001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45987.979534375001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45987.979534375001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45987.979534375001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45987.979534375001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45987.979534375001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45987.979534375001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45987.979534375001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45987.979534375001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45987.979534375001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45987.979534375001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45987.979534375001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45987.979534375001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45987.979534375001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45987.979534375001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45987.979534375001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45987.979534375001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45987.979534375001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45987.979534375001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45987.979534375001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45987.979534375001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45987.979534375001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45987.979534375001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45987.979534375001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45987.979534375001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45987.979534375001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45987.979534375001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45987.979534375001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45987.979534375001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45987.979534375001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45987.979534375001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45987.979534375001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45987.979534375001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45987.979534375001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45987.979534375001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45987.979534375001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45987.979534375001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45987.979534375001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45987.979534375001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45987.979534375001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45987.979534375001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45987.979534375001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45987.979534375001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45987.979534375001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45987.979534375001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45987.979534375001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45987.979534375001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45987.979534375001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45987.979534375001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45987.979534375001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45987.979534375001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45987.979534375001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45987.979534375001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45987.979534375001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45987.979534375001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45987.979534375001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45987.979534375001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45987.979534375001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45987.979534375001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45987.979534375001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45987.979534375001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45987.979534375001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45987.979534375001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45987.979534375001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45987.979534375001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45987.979534375001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45987.979534375001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45987.979534375001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45987.979534375001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45987.979534375001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45987.979534375001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45987.979534375001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45987.979534375001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45987.979534375001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45987.979534375001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45987.979534375001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45987.979534375001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45987.979534375001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45987.979534375001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45987.979534375001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45987.979534375001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45987.979534375001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45987.979534375001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45987.979534375001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45987.979534375001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45987.979534375001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45987.979534375001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45987.979534375001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45987.979534375001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45987.979534375001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45987.979534375001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45987.979534375001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45987.979534375001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45987.979534375001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45987.979534375001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45987.979534375001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45987.979534375001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45987.979534375001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45987.979534375001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45987.979534375001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45987.979534375001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45987.979534375001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45987.979534375001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45987.979534375001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45987.979534375001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45987.979534375001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45987.979534375001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45987.979534375001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45987.979534375001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45987.979534375001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45987.979534375001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45987.979534375001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45987.979534375001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45987.979534375001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45987.979534375001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45987.979534375001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45987.979534375001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45987.979534375001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45987.979534375001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45987.979534375001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45987.979534375001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45987.979534375001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45987.979534375001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45987.979534375001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45987.979534375001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45987.979534375001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45987.979534375001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45987.979534375001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45987.979534375001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45987.979534375001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45987.979534375001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45987.979534375001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45987.979534375001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45987.979534375001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45987.979534375001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45987.979534375001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45987.979534375001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45987.979534375001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45987.979534375001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45987.979534375001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45987.979534375001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45987.979534375001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45987.979534375001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45987.979534375001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45987.979534375001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45987.979534375001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45987.979534375001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45987.979534375001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45987.979534375001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45987.979534375001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45987.979534375001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45987.979534375001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45987.979534375001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45987.979534375001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45987.979534375001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45987.979534375001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45987.979534375001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45987.979534375001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45987.979534375001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45987.979534375001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45987.979534375001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45987.979534375001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45987.979534375001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45987.979534375001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45987.979534375001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45987.979534375001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45987.979534375001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45987.979534375001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45987.979534375001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45987.979534375001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45987.979534375001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45987.979534375001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45987.979534375001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45987.979534375001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45987.979534375001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45987.979534375001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45987.979534375001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45987.979534375001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45987.979534375001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45987.979534375001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45987.979534375001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45987.979534375001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45987.979534375001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45987.979534375001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45987.979534375001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45987.979534375001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45987.979534375001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45987.979534375001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45987.979534375001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45987.979534375001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45987.979534375001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45987.979534375001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45987.979534375001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45987.979534375001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45987.979534375001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45987.979534375001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45987.979534375001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45987.979534375001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45987.979534375001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45987.979534375001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45987.979534375001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45987.979534375001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45987.979534375001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45987.979534375001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45987.979534375001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45987.979534375001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45987.979534375001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45987.979534375001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45987.979534375001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45987.979534375001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45987.979534375001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45987.979534375001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45987.979534375001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45987.979534375001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45987.979534375001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45987.979534375001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45987.979534375001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45987.979534375001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45987.979534375001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45987.979534375001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45987.979534375001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45987.979534375001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45987.979534375001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45987.979534375001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45987.979534375001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45987.979534375001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45987.979534375001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45987.979534375001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45987.979534375001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45987.979534375001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45987.979534375001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45987.979534375001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45987.979534375001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45987.979534375001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45987.979534375001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45987.979534375001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45987.979534375001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45987.979534375001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45987.979534375001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45987.979534375001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45987.979534375001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45987.979534375001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45987.979534375001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45987.979534375001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45987.979534375001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45987.979534375001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45987.979534375001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45987.979534375001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45987.979534375001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45987.979534375001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45987.979534375001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45987.979534375001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45987.979534375001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45987.979534375001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45987.979534375001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45987.979534375001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45987.979534375001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45987.979534375001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45987.979534375001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45987.979534375001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45987.979534375001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45987.979534375001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45987.979534375001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45987.979534375001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45987.979534375001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45987.979534375001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45987.979534375001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45987.979534375001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45987.979534375001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45987.979534375001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45987.979534375001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45987.979534375001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45987.979534375001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45987.979534375001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45987.979534375001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45987.979534375001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45987.979534375001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45987.979534375001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45987.979534375001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45987.979534375001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45987.979534375001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45987.979534375001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45987.979534375001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45987.979534375001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45987.979534375001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45987.979534375001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45987.979534375001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45987.979534375001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45987.979534375001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45987.979534375001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45987.979534375001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45987.979534375001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45987.979534375001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45987.979534375001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45987.979534375001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45987.979534375001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45987.979534375001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45987.979534375001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45987.979534375001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45987.979534375001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45987.979534375001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45987.979534375001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45987.979534375001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45987.979534375001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45987.979534375001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45987.979534375001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45987.979534375001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45987.979534375001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45987.979534375001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45987.979534375001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45987.979534375001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45987.979534375001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45987.979534375001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45987.979534375001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45987.979534375001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45987.979534375001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45987.979534375001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45987.979534375001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45987.979534375001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45987.979534375001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45987.979534375001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45987.979534375001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45987.979534375001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45987.979534375001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45987.979534375001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45987.979534375001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45987.979534375001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45987.979534375001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45987.979534375001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45987.979534375001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45987.979534375001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45987.979534375001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45987.979534375001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45987.979534375001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45987.979534375001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45987.979534375001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45987.979534375001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45987.979534375001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45987.979534375001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45987.979534375001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45987.979534375001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45987.979534375001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45987.979534375001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45987.979534375001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45987.979534375001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45987.979534375001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45987.979534375001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45987.979534375001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45987.979534375001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45987.979534375001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45987.979534375001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45987.979534375001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45987.979534375001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45987.979534375001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45987.979534375001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45987.979534375001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45987.979534375001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45987.979534375001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45987.979534375001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45987.979534375001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45987.979534375001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45987.979534375001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45987.979534375001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45987.979534375001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45987.979534375001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45987.979534375001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45987.979534375001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45987.979534375001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45987.979534375001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45987.979534375001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45987.979534375001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45987.979534375001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45987.979534375001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45987.979534375001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45987.979534375001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45987.979534375001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45987.979534375001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45987.979534375001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45987.979534375001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45987.979534375001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45987.979534375001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45987.979534375001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45987.979534375001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45987.979534375001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45987.979534375001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45987.979534375001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45987.979534375001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45987.979534375001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45987.979534375001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45987.979534375001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45987.979534375001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45987.979534375001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45987.979534375001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45987.979534375001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45987.979534375001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45987.979534375001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45987.979534375001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45987.979534375001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45987.979534375001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45987.979534375001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45987.979534375001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45987.979534375001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45987.979534375001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45987.979534375001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45987.979534375001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45987.979534375001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45987.979534375001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45987.979534375001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45987.979534375001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45987.979534375001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45987.979534375001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45987.979534375001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45987.979534375001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45987.979534375001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45987.979534375001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45987.979534375001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45987.979534375001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45987.979534375001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45987.979534375001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45987.979534375001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45987.979534375001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45987.979534375001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45987.979534375001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45987.979534375001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45987.979534375001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45987.979534375001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45987.979534375001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45987.979534375001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45987.979534375001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45987.979534375001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45987.979534375001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45987.979534375001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45987.979534375001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45987.979534375001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45987.979534375001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45987.979534375001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45987.979534375001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45987.979534375001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45987.979534375001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45987.979534375001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45987.979534375001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45987.979534375001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45987.979534375001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45987.979534375001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45987.979534375001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45987.979534375001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45987.979534375001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45987.979534375001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45987.979534375001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45987.979534375001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45987.979534375001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45987.979534375001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45987.979534375001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45987.979534375001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45987.979534375001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45987.979534375001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45987.979534375001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45987.979534375001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45987.979534375001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45987.979534375001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45987.979534375001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45987.979534375001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45987.979534375001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45987.979534375001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45987.979534375001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45987.979534375001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45987.979534375001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45987.979534375001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45987.979534375001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45987.979534375001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45987.979534375001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45987.979534375001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45987.979534375001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45987.979534375001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45987.979534375001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45987.979534375001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45987.979534375001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45987.979534375001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45987.979534375001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45987.979534375001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45987.979534375001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45987.979534375001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45987.979534375001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45987.979534375001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45987.979534375001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45987.979534375001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45987.979534375001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45987.979534375001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45987.979534375001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45987.979534375001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45987.979534375001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45987.979534375001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45987.979534375001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45987.979534375001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45987.979534375001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45987.979534375001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45987.979534375001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45987.979534375001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45987.979534375001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45987.979534375001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45987.979534375001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45987.979534375001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45987.979534375001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45987.979534375001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45987.979534375001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45987.979534375001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45987.979534375001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45987.979534375001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45987.979534375001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45987.979534375001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45987.979534375001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45987.979534375001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45987.979534375001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45987.979534375001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45987.979534375001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45987.979534375001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45987.979534375001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45987.979534375001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45987.979534375001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45987.979534375001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45987.979534375001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45987.979534375001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45987.979534375001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45987.979534375001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45987.979534375001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45987.979534375001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45987.979534375001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45987.979534375001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45987.979534375001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45987.979534375001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45987.979534375001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45987.979534375001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45987.979534375001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45987.979534375001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45987.979534375001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45987.979534375001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45987.979534375001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45987.979534375001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45987.979534375001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45987.979534375001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45987.979534375001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45987.979534375001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45987.979534375001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45987.979534375001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45987.979534375001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45987.979534375001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45987.979534375001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45987.979534375001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45987.979534375001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45987.979534375001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45987.979534375001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45987.979534375001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45987.979534375001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45987.979534375001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45987.979534375001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45987.979534375001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45987.979534375001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45987.979534375001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45987.979534375001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45987.979534375001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45987.979534375001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45987.979534375001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45987.979534375001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45987.979534375001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45987.979534375001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45987.979534375001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45987.979534375001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45987.979534375001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45987.979534375001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45987.979534375001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45987.979534375001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45987.979534375001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45987.979534375001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45987.979534375001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45987.979534375001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45987.979534375001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45987.979534375001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45987.979534375001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45987.979534375001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45987.979534375001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45987.979534375001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45987.979534375001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45987.979534375001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45987.979534375001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45987.979534375001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45987.979534375001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45987.979534375001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45987.979534375001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45987.979534375001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45987.979534375001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45987.979534375001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45987.979534375001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45987.979534375001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45987.979534375001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45987.979534375001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45987.979534375001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45987.979534375001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45987.979534375001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45987.979534375001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45987.979534375001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45987.979534375001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45987.979534375001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45987.979534375001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45987.979534375001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45987.979534375001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45987.979534375001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45987.979534375001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45987.979534375001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45987.979534375001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45987.979534375001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45987.979534375001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45987.979534375001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45987.979534375001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45987.979534375001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45987.979534375001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45987.979534375001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45987.979534375001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45987.979534375001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45987.979534375001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45987.979534375001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45987.979534375001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45987.979534375001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45987.979534375001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45987.979534375001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45987.979534375001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45987.979534375001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45987.979534375001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45987.979534375001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45987.979534375001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45987.979534375001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45987.979534375001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45987.979534375001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45987.979534375001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45987.979534375001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45987.979534375001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45987.979534375001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45987.979534375001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45987.979534375001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45987.979534375001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45987.979534375001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45987.979534375001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45987.979534375001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45987.979534375001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45987.979534375001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45987.979534375001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45987.979534375001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45987.979534375001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45987.979534375001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45987.979534375001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45987.979534375001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45987.979534375001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45987.979534375001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45987.979534375001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45987.979534375001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45987.979534375001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45987.979534375001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45987.979534375001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45987.979534375001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45987.979534375001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45987.979534375001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45987.979534375001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45987.979534375001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45987.979534375001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45987.979534375001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45987.979534375001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45987.979534375001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45987.979534375001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45987.979534375001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45987.979534375001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45987.979534375001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45987.979534375001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45987.979534375001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45987.979534375001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45987.979534375001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45987.979534375001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45987.979534375001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45987.979534375001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45987.979534375001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45987.979534375001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45987.979534375001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45987.979534375001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45987.979534375001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45987.979534375001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45987.979534375001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45987.979534375001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45987.979534375001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45987.979534375001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45987.979534375001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45987.979534375001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45987.979534375001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45987.979534375001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45987.979534375001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45987.979534375001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45987.979534375001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45987.979534375001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45987.979534375001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45987.979534375001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45987.979534375001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45987.979534375001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3"/>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284.4988167824049</v>
      </c>
      <c r="H2" s="92">
        <v>45703.474768518521</v>
      </c>
      <c r="I2" s="92" t="str">
        <f>IFERROR(VLOOKUP(D2,DB!A:F,6,0),"")</f>
        <v>SCECO</v>
      </c>
      <c r="J2" s="92" t="str">
        <f>IFERROR(VLOOKUP(D2,DB!A:G,7,0),"")</f>
        <v>Dead</v>
      </c>
      <c r="K2" s="94" t="s">
        <v>39111</v>
      </c>
      <c r="L2" s="88" t="str">
        <f>IFERROR(VLOOKUP(D2,DB!A:I,9,0),"")</f>
        <v>Latis</v>
      </c>
    </row>
    <row r="3" spans="1:16" ht="15" customHeight="1">
      <c r="A3" s="110"/>
      <c r="B3" s="110" t="str">
        <f>IFERROR(VLOOKUP(D3,DB!A:K,11,0),"")</f>
        <v/>
      </c>
      <c r="C3" s="90"/>
      <c r="D3" s="88"/>
      <c r="E3" s="91"/>
      <c r="F3" s="92"/>
      <c r="G3" s="93">
        <f t="shared" ref="G3:G31" ca="1" si="0">IFERROR(NOW()-F3,"")</f>
        <v>45987.979534375001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45987.979534375001</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45987.979534375001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45987.979534375001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45987.979534375001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45987.979534375001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45987.979534375001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45987.979534375001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45987.979534375001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45987.979534375001</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45987.979534375001</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45987.979534375001</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45987.979534375001</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45987.979534375001</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45987.979534375001</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45987.979534375001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45987.979534375001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45987.979534375001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45987.979534375001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45987.979534375001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45987.979534375001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45987.979534375001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45987.979534375001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45987.979534375001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45987.979534375001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45987.979534375001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45987.979534375001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45987.979534375001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45987.979534375001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45987.979534375001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45987.979534375001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45987.979534375001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45987.979534375001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45987.979534375001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45987.979534375001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45987.979534375001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45987.979534375001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45987.979534375001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45987.979534375001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45987.979534375001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45987.979534375001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45987.979534375001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45987.979534375001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45987.979534375001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45987.979534375001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45987.979534375001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45987.979534375001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45987.979534375001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45987.979534375001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45987.979534375001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45987.979534375001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45987.979534375001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45987.979534375001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45987.979534375001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45987.979534375001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45987.979534375001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45987.979534375001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45987.979534375001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45987.979534375001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45987.979534375001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45987.979534375001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45987.979534375001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45987.979534375001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45987.979534375001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45987.979534375001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45987.979534375001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45987.979534375001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45987.979534375001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45987.979534375001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45987.979534375001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45987.979534375001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45987.979534375001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45987.979534375001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45987.979534375001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45987.979534375001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45987.979534375001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45987.979534375001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45987.979534375001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45987.979534375001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45987.979534375001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45987.979534375001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45987.979534375001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45987.979534375001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45987.979534375001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45987.979534375001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45987.979534375001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45987.979534375001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45987.979534375001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45987.979534375001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45987.979534375001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45987.979534375001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45987.979534375001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45987.979534375001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45987.979534375001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45987.979534375001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45987.979534375001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45987.979534375001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45987.979534375001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45987.979534375001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45987.979534375001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45987.979534375001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45987.979534375001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45987.979534375001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45987.979534375001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45987.979534375001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45987.979534375001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45987.979534375001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45987.979534375001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45987.979534375001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45987.979534375001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45987.979534375001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45987.979534375001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45987.979534375001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45987.979534375001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45987.979534375001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45987.979534375001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45987.979534375001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45987.979534375001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45987.979534375001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45987.979534375001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45987.979534375001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45987.979534375001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45987.979534375001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45987.979534375001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45987.979534375001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45987.979534375001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45987.979534375001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45987.979534375001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45987.979534375001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45987.979534375001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45987.979534375001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45987.979534375001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45987.979534375001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45987.979534375001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45987.979534375001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45987.979534375001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45987.979534375001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45987.979534375001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45987.979534375001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45987.979534375001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45987.979534375001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45987.979534375001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45987.979534375001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45987.979534375001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45987.979534375001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45987.979534375001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45987.979534375001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45987.979534375001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45987.979534375001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45987.979534375001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45987.979534375001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45987.979534375001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45987.979534375001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45987.979534375001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45987.979534375001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45987.979534375001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45987.979534375001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45987.979534375001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45987.979534375001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45987.979534375001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45987.979534375001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45987.979534375001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45987.979534375001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45987.979534375001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45987.979534375001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45987.979534375001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45987.979534375001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45987.979534375001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45987.979534375001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45987.979534375001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45987.979534375001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45987.979534375001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45987.979534375001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45987.979534375001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45987.979534375001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45987.979534375001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45987.979534375001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45987.979534375001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45987.979534375001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45987.979534375001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45987.979534375001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45987.979534375001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45987.979534375001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45987.979534375001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45987.979534375001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45987.979534375001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45987.979534375001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45987.979534375001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45987.979534375001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45987.979534375001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45987.979534375001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45987.979534375001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45987.979534375001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45987.979534375001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45987.979534375001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45987.979534375001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45987.979534375001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45987.979534375001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45987.979534375001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45987.979534375001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45987.979534375001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45987.979534375001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45987.979534375001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45987.979534375001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45987.979534375001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45987.979534375001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45987.979534375001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45987.979534375001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45987.979534375001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45987.979534375001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45987.979534375001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45987.979534375001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45987.979534375001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45987.979534375001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45987.979534375001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45987.979534375001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45987.979534375001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45987.979534375001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45987.979534375001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45987.979534375001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45987.979534375001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87" ca="1" si="4">IFERROR(NOW()-F224,"")</f>
        <v>45987.979534375001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45987.979534375001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45987.979534375001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45987.979534375001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45987.979534375001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45987.979534375001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45987.979534375001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45987.979534375001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45987.979534375001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45987.979534375001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45987.979534375001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45987.979534375001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45987.979534375001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45987.979534375001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45987.979534375001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45987.979534375001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45987.979534375001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45987.979534375001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45987.979534375001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45987.979534375001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45987.979534375001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45987.979534375001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45987.979534375001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45987.979534375001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45987.979534375001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45987.979534375001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45987.979534375001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45987.979534375001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45987.979534375001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45987.979534375001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45987.979534375001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45987.979534375001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45987.979534375001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45987.979534375001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45987.979534375001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45987.979534375001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45987.979534375001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45987.979534375001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45987.979534375001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45987.979534375001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45987.979534375001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45987.979534375001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45987.979534375001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45987.979534375001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45987.979534375001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45987.979534375001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45987.979534375001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45987.979534375001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45987.979534375001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45987.979534375001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45987.979534375001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45987.979534375001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45987.979534375001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45987.979534375001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45987.979534375001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45987.979534375001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45987.979534375001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45987.979534375001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45987.979534375001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45987.979534375001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45987.979534375001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45987.979534375001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45987.979534375001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45987.979534375001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ref="G288:G333" ca="1" si="5">IFERROR(NOW()-F288,"")</f>
        <v>45987.979534375001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45987.979534375001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45987.979534375001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45987.979534375001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45987.979534375001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45987.979534375001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45987.979534375001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45987.979534375001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45987.979534375001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45987.979534375001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45987.979534375001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45987.979534375001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45987.979534375001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45987.979534375001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45987.979534375001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45987.979534375001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45987.979534375001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45987.979534375001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45987.979534375001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45987.979534375001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45987.979534375001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45987.979534375001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45987.979534375001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45987.979534375001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45987.979534375001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45987.979534375001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45987.979534375001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45987.979534375001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45987.979534375001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45987.979534375001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45987.979534375001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45987.979534375001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45987.979534375001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45987.979534375001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45987.979534375001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45987.979534375001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45987.979534375001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45987.979534375001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45987.979534375001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45987.979534375001</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45987.979534375001</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45987.979534375001</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45987.979534375001</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45987.979534375001</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45987.979534375001</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45987.979534375001</v>
      </c>
      <c r="H333" s="92"/>
      <c r="I333" s="110" t="str">
        <f>IFERROR(VLOOKUP(D333,DB!A:F,6,0),"")</f>
        <v/>
      </c>
      <c r="J333" s="110" t="str">
        <f>IFERROR(VLOOKUP(D333,DB!A:G,7,0),"")</f>
        <v/>
      </c>
      <c r="K333" s="94"/>
      <c r="L333" s="88" t="str">
        <f>IFERROR(VLOOKUP(D333,DB!A:I,9,0),"")</f>
        <v/>
      </c>
    </row>
  </sheetData>
  <dataValidations count="2">
    <dataValidation allowBlank="1" showInputMessage="1" showErrorMessage="1" sqref="E1" xr:uid="{A4F81451-56CC-4543-9497-104C4E44EE4B}"/>
    <dataValidation type="list" allowBlank="1" showInputMessage="1" showErrorMessage="1" sqref="E2:E3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96.147474189812783</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39102</v>
      </c>
      <c r="F3" s="38">
        <v>45926.188877314817</v>
      </c>
      <c r="G3" s="105">
        <f t="shared" ref="G3" ca="1" si="0">IFERROR(NOW()-F3,"")</f>
        <v>61.790657060184458</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39102</v>
      </c>
      <c r="F4" s="107">
        <v>45948.661111111112</v>
      </c>
      <c r="G4" s="108">
        <f t="shared" ref="G4" ca="1" si="1">IFERROR(NOW()-F4,"")</f>
        <v>39.31842326388869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6.6062357638875255</v>
      </c>
      <c r="H5" s="119">
        <v>45981.360798611109</v>
      </c>
      <c r="I5" s="106" t="str">
        <f>IFERROR(VLOOKUP(D5,DB!A:F,6,0),"")</f>
        <v>SCECO</v>
      </c>
      <c r="J5" s="106" t="str">
        <f>IFERROR(VLOOKUP(D5,DB!A:G,7,0),"")</f>
        <v>Dead</v>
      </c>
      <c r="K5" s="106" t="s">
        <v>39119</v>
      </c>
      <c r="L5" s="106" t="str">
        <f>IFERROR(VLOOKUP(D5,DB!A:I,9,0),"")</f>
        <v>Latis</v>
      </c>
    </row>
    <row r="6" spans="1:13" s="39" customFormat="1">
      <c r="A6" s="37"/>
      <c r="B6" s="37" t="str">
        <f>IFERROR(VLOOKUP(D6,DB!A:K,11,0),"")</f>
        <v/>
      </c>
      <c r="C6" s="37"/>
      <c r="D6" s="145"/>
      <c r="E6" s="37"/>
      <c r="F6" s="38"/>
      <c r="G6" s="108">
        <f ca="1">IFERROR(NOW()-F6,"")</f>
        <v>45987.979534375001</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45987.979534375001</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45987.979534375001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45987.979534375001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45987.979534375001</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45987.979534375001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ca="1">IFERROR(NOW()-F12,"")</f>
        <v>45987.979534375001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ca="1">IFERROR(NOW()-F13,"")</f>
        <v>45987.979534375001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45987.979534375001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45987.979534375001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45987.979534375001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45987.979534375001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45987.979534375001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45987.979534375001</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45987.979534375001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45987.979534375001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45987.979534375001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45987.979534375001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45987.979534375001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45987.979534375001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45987.979534375001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45987.979534375001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45987.979534375001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45987.979534375001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45987.979534375001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45987.979534375001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45987.979534375001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45987.979534375001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45987.979534375001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45987.979534375001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45987.979534375001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45987.979534375001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45987.979534375001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45987.979534375001</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45987.979534375001</v>
      </c>
      <c r="H2"/>
      <c r="I2" s="124" t="str">
        <f>IFERROR(VLOOKUP(D2,DB!A:F,6,0),"")</f>
        <v/>
      </c>
      <c r="J2" s="124" t="str">
        <f>IFERROR(VLOOKUP(D2,DB!A:G,7,0),"")</f>
        <v/>
      </c>
      <c r="K2" s="127"/>
      <c r="L2" s="128" t="str">
        <f>IFERROR(VLOOKUP(D2,DB!A:I,9,0),"")</f>
        <v/>
      </c>
    </row>
    <row r="3" spans="1:16382" ht="31.5" customHeight="1">
      <c r="A3"/>
      <c r="B3" s="124" t="str">
        <f>IFERROR(VLOOKUP(D3,DB!A:K,11,0),"")</f>
        <v/>
      </c>
      <c r="C3" s="125"/>
      <c r="D3" s="124"/>
      <c r="E3" s="106"/>
      <c r="F3"/>
      <c r="G3" s="72">
        <f ca="1">IFERROR(NOW()-F3,"-")</f>
        <v>45987.979534375001</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45987.979534375001</v>
      </c>
      <c r="H4"/>
      <c r="I4" s="124" t="str">
        <f>IFERROR(VLOOKUP(D4,DB!A:F,6,0),"")</f>
        <v/>
      </c>
      <c r="J4" s="124" t="str">
        <f>IFERROR(VLOOKUP(D4,DB!A:G,7,0),"")</f>
        <v/>
      </c>
      <c r="K4" s="127"/>
      <c r="L4" s="128" t="str">
        <f>IFERROR(VLOOKUP(D4,DB!A:I,9,0),"")</f>
        <v/>
      </c>
    </row>
    <row r="5" spans="1:16382" ht="31.5" customHeight="1">
      <c r="A5"/>
      <c r="B5" s="124" t="str">
        <f>IFERROR(VLOOKUP(D5,DB!A:K,11,0),"")</f>
        <v/>
      </c>
      <c r="C5" s="125"/>
      <c r="D5" s="124"/>
      <c r="E5" s="106"/>
      <c r="F5"/>
      <c r="G5" s="72">
        <f ca="1">IFERROR(NOW()-F5,"-")</f>
        <v>45987.979534375001</v>
      </c>
      <c r="H5"/>
      <c r="I5" s="124" t="str">
        <f>IFERROR(VLOOKUP(D5,DB!A:F,6,0),"")</f>
        <v/>
      </c>
      <c r="J5" s="124" t="str">
        <f>IFERROR(VLOOKUP(D5,DB!A:G,7,0),"")</f>
        <v/>
      </c>
      <c r="K5" s="127"/>
      <c r="L5" s="128" t="str">
        <f>IFERROR(VLOOKUP(D5,DB!A:I,9,0),"")</f>
        <v/>
      </c>
    </row>
    <row r="6" spans="1:16382" ht="31.5" customHeight="1">
      <c r="A6"/>
      <c r="B6" s="124" t="str">
        <f>IFERROR(VLOOKUP(D6,DB!A:K,11,0),"")</f>
        <v/>
      </c>
      <c r="C6" s="125"/>
      <c r="D6" s="124"/>
      <c r="E6" s="106"/>
      <c r="F6"/>
      <c r="G6" s="72">
        <f ca="1">IFERROR(NOW()-F6,"-")</f>
        <v>45987.979534375001</v>
      </c>
      <c r="H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45987.979534375001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45987.979534375001</v>
      </c>
      <c r="H8" s="126"/>
      <c r="I8" s="124" t="str">
        <f>IFERROR(VLOOKUP(D8,DB!A:F,6,0),"")</f>
        <v/>
      </c>
      <c r="J8" s="124" t="str">
        <f>IFERROR(VLOOKUP(D8,DB!A:G,7,0),"")</f>
        <v/>
      </c>
      <c r="K8" s="127" t="s">
        <v>39120</v>
      </c>
      <c r="L8" s="128" t="str">
        <f>IFERROR(VLOOKUP(D8,DB!A:I,9,0),"")</f>
        <v/>
      </c>
    </row>
    <row r="9" spans="1:16382" ht="31.5" customHeight="1">
      <c r="A9" s="123"/>
      <c r="B9" s="124" t="str">
        <f>IFERROR(VLOOKUP(D9,DB!A:K,11,0),"")</f>
        <v/>
      </c>
      <c r="C9" s="125"/>
      <c r="D9" s="124"/>
      <c r="E9" s="106"/>
      <c r="F9" s="126"/>
      <c r="G9" s="72">
        <f ca="1">IFERROR(NOW()-F9,"-")</f>
        <v>45987.979534375001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45987.979534375001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45987.979534375001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45987.979534375001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45987.979534375001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45987.979534375001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45987.979534375001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45987.979534375001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45987.979534375001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45987.979534375001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45987.979534375001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45987.979534375001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45987.979534375001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45987.979534375001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45987.979534375001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45987.979534375001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45987.979534375001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45987.979534375001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45987.979534375001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45987.979534375001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45987.979534375001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45987.979534375001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45987.979534375001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45987.979534375001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45987.979534375001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45987.979534375001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45987.979534375001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45987.979534375001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45987.979534375001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45987.979534375001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45987.979534375001</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45987.979534375001</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45987.979534375001</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2025-11-26T20:31:37Z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